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rainsa2019.sharepoint.com/sites/Bedryfsbediening/Shared Documents/Produksie/NOK oesskattingsyfers/NOK-CEC/Gewasse/NOK Grondbone/"/>
    </mc:Choice>
  </mc:AlternateContent>
  <xr:revisionPtr revIDLastSave="12" documentId="8_{35CE09BC-D032-4E9E-A759-9105B17AF9F3}" xr6:coauthVersionLast="47" xr6:coauthVersionMax="47" xr10:uidLastSave="{2696C931-A004-49AC-B4C9-1CEF29D62597}"/>
  <bookViews>
    <workbookView xWindow="-108" yWindow="-108" windowWidth="23256" windowHeight="12456" tabRatio="890" xr2:uid="{1F3DFD91-E37A-4B6C-A805-22A2995B0A7C}"/>
  </bookViews>
  <sheets>
    <sheet name="Data-Groundnuts" sheetId="1" r:id="rId1"/>
    <sheet name="Oppervlakte kern prov" sheetId="14" r:id="rId2"/>
    <sheet name="Graph2-area prod yield" sheetId="5" r:id="rId3"/>
    <sheet name="Graph-area" sheetId="11" r:id="rId4"/>
    <sheet name="Graph-production" sheetId="12" r:id="rId5"/>
    <sheet name="Graph-1yield" sheetId="13" r:id="rId6"/>
    <sheet name="Graph-Area per province" sheetId="3" r:id="rId7"/>
    <sheet name="Graph-Production per province" sheetId="4" r:id="rId8"/>
    <sheet name="Graph-yield" sheetId="2" r:id="rId9"/>
    <sheet name="Graph-Area prod yield" sheetId="7" r:id="rId10"/>
  </sheets>
  <definedNames>
    <definedName name="_xlnm.Print_Area" localSheetId="0">'Data-Groundnuts'!$A$1:$Y$66</definedName>
  </definedNames>
  <calcPr calcId="191029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57" i="1" l="1"/>
  <c r="AL59" i="1"/>
  <c r="AL61" i="1"/>
  <c r="AL63" i="1"/>
  <c r="AL25" i="1"/>
  <c r="AL45" i="1"/>
  <c r="AL65" i="1"/>
  <c r="AK68" i="1"/>
  <c r="AK67" i="1"/>
  <c r="AK48" i="1"/>
  <c r="AK47" i="1"/>
  <c r="AK28" i="1"/>
  <c r="AK27" i="1"/>
  <c r="AL100" i="1"/>
  <c r="AL106" i="1"/>
  <c r="AL98" i="1"/>
  <c r="AL99" i="1"/>
  <c r="AL101" i="1"/>
  <c r="AL102" i="1"/>
  <c r="AL103" i="1"/>
  <c r="AL104" i="1"/>
  <c r="AL105" i="1"/>
  <c r="AL108" i="1"/>
  <c r="AL79" i="1"/>
  <c r="AL78" i="1"/>
  <c r="AL80" i="1"/>
  <c r="AL81" i="1"/>
  <c r="AL82" i="1"/>
  <c r="AL83" i="1"/>
  <c r="AL84" i="1"/>
  <c r="AL85" i="1"/>
  <c r="AL86" i="1"/>
  <c r="AL88" i="1"/>
  <c r="AL56" i="1"/>
  <c r="AK56" i="1"/>
  <c r="AK45" i="1"/>
  <c r="AK25" i="1"/>
  <c r="AM25" i="1"/>
  <c r="AM81" i="1"/>
  <c r="AN25" i="1"/>
  <c r="AN79" i="1"/>
  <c r="AO25" i="1"/>
  <c r="AO85" i="1"/>
  <c r="AM45" i="1"/>
  <c r="AM101" i="1"/>
  <c r="AN45" i="1"/>
  <c r="AO45" i="1"/>
  <c r="AO99" i="1"/>
  <c r="AM56" i="1"/>
  <c r="AN56" i="1"/>
  <c r="AO56" i="1"/>
  <c r="AM57" i="1"/>
  <c r="AN57" i="1"/>
  <c r="AO57" i="1"/>
  <c r="AM61" i="1"/>
  <c r="AN61" i="1"/>
  <c r="AO61" i="1"/>
  <c r="AM63" i="1"/>
  <c r="AN63" i="1"/>
  <c r="AO63" i="1"/>
  <c r="AM79" i="1"/>
  <c r="AO79" i="1"/>
  <c r="AO80" i="1"/>
  <c r="AN81" i="1"/>
  <c r="AO81" i="1"/>
  <c r="AO82" i="1"/>
  <c r="AO84" i="1"/>
  <c r="AM86" i="1"/>
  <c r="AO86" i="1"/>
  <c r="AM88" i="1"/>
  <c r="AN88" i="1"/>
  <c r="AM98" i="1"/>
  <c r="AM99" i="1"/>
  <c r="AN99" i="1"/>
  <c r="AM100" i="1"/>
  <c r="AN100" i="1"/>
  <c r="AM102" i="1"/>
  <c r="AN102" i="1"/>
  <c r="AO102" i="1"/>
  <c r="AM103" i="1"/>
  <c r="AN103" i="1"/>
  <c r="AM104" i="1"/>
  <c r="AM105" i="1"/>
  <c r="AN105" i="1"/>
  <c r="AM106" i="1"/>
  <c r="AM108" i="1"/>
  <c r="AK57" i="1"/>
  <c r="AK61" i="1"/>
  <c r="AK63" i="1"/>
  <c r="AK80" i="1"/>
  <c r="B45" i="1"/>
  <c r="C45" i="1"/>
  <c r="C108" i="1"/>
  <c r="C65" i="1"/>
  <c r="C88" i="1"/>
  <c r="V68" i="1"/>
  <c r="U68" i="1"/>
  <c r="T68" i="1"/>
  <c r="V48" i="1"/>
  <c r="U48" i="1"/>
  <c r="T48" i="1"/>
  <c r="AJ25" i="1"/>
  <c r="AJ81" i="1"/>
  <c r="AJ82" i="1"/>
  <c r="AJ45" i="1"/>
  <c r="AJ56" i="1"/>
  <c r="AJ57" i="1"/>
  <c r="AJ61" i="1"/>
  <c r="AJ63" i="1"/>
  <c r="AI45" i="1"/>
  <c r="AI100" i="1"/>
  <c r="AH45" i="1"/>
  <c r="AH106" i="1"/>
  <c r="AH105" i="1"/>
  <c r="AI25" i="1"/>
  <c r="AI79" i="1"/>
  <c r="AI80" i="1"/>
  <c r="AG45" i="1"/>
  <c r="AG99" i="1"/>
  <c r="D108" i="1"/>
  <c r="J98" i="1"/>
  <c r="P98" i="1"/>
  <c r="AB98" i="1"/>
  <c r="AF98" i="1"/>
  <c r="J99" i="1"/>
  <c r="K99" i="1"/>
  <c r="W99" i="1"/>
  <c r="AB99" i="1"/>
  <c r="AF99" i="1"/>
  <c r="G100" i="1"/>
  <c r="J100" i="1"/>
  <c r="AB100" i="1"/>
  <c r="AF100" i="1"/>
  <c r="J101" i="1"/>
  <c r="P101" i="1"/>
  <c r="AB101" i="1"/>
  <c r="AF101" i="1"/>
  <c r="J102" i="1"/>
  <c r="K102" i="1"/>
  <c r="W102" i="1"/>
  <c r="AB102" i="1"/>
  <c r="AF102" i="1"/>
  <c r="G103" i="1"/>
  <c r="J103" i="1"/>
  <c r="T103" i="1"/>
  <c r="AB103" i="1"/>
  <c r="AF103" i="1"/>
  <c r="J104" i="1"/>
  <c r="P104" i="1"/>
  <c r="AB104" i="1"/>
  <c r="AF104" i="1"/>
  <c r="E105" i="1"/>
  <c r="G105" i="1"/>
  <c r="I105" i="1"/>
  <c r="J105" i="1"/>
  <c r="K105" i="1"/>
  <c r="Q105" i="1"/>
  <c r="U105" i="1"/>
  <c r="W105" i="1"/>
  <c r="Y105" i="1"/>
  <c r="E106" i="1"/>
  <c r="G106" i="1"/>
  <c r="K106" i="1"/>
  <c r="Q106" i="1"/>
  <c r="U106" i="1"/>
  <c r="W106" i="1"/>
  <c r="Y106" i="1"/>
  <c r="E108" i="1"/>
  <c r="G108" i="1"/>
  <c r="K108" i="1"/>
  <c r="Q108" i="1"/>
  <c r="U108" i="1"/>
  <c r="W108" i="1"/>
  <c r="Y108" i="1"/>
  <c r="D79" i="1"/>
  <c r="E78" i="1"/>
  <c r="G78" i="1"/>
  <c r="H78" i="1"/>
  <c r="K78" i="1"/>
  <c r="Q78" i="1"/>
  <c r="S78" i="1"/>
  <c r="T78" i="1"/>
  <c r="U78" i="1"/>
  <c r="AA78" i="1"/>
  <c r="F79" i="1"/>
  <c r="G79" i="1"/>
  <c r="H79" i="1"/>
  <c r="L79" i="1"/>
  <c r="N79" i="1"/>
  <c r="S79" i="1"/>
  <c r="T79" i="1"/>
  <c r="V79" i="1"/>
  <c r="D80" i="1"/>
  <c r="E80" i="1"/>
  <c r="F80" i="1"/>
  <c r="H80" i="1"/>
  <c r="L80" i="1"/>
  <c r="N80" i="1"/>
  <c r="P80" i="1"/>
  <c r="Q80" i="1"/>
  <c r="V80" i="1"/>
  <c r="AB80" i="1"/>
  <c r="D81" i="1"/>
  <c r="F81" i="1"/>
  <c r="H81" i="1"/>
  <c r="L81" i="1"/>
  <c r="N81" i="1"/>
  <c r="O81" i="1"/>
  <c r="P81" i="1"/>
  <c r="V81" i="1"/>
  <c r="AA81" i="1"/>
  <c r="AB81" i="1"/>
  <c r="D82" i="1"/>
  <c r="F82" i="1"/>
  <c r="H82" i="1"/>
  <c r="L82" i="1"/>
  <c r="M82" i="1"/>
  <c r="N82" i="1"/>
  <c r="P82" i="1"/>
  <c r="V82" i="1"/>
  <c r="Z82" i="1"/>
  <c r="D83" i="1"/>
  <c r="F83" i="1"/>
  <c r="H83" i="1"/>
  <c r="J83" i="1"/>
  <c r="K83" i="1"/>
  <c r="L83" i="1"/>
  <c r="N83" i="1"/>
  <c r="V83" i="1"/>
  <c r="AB83" i="1"/>
  <c r="D84" i="1"/>
  <c r="F84" i="1"/>
  <c r="H84" i="1"/>
  <c r="I84" i="1"/>
  <c r="J84" i="1"/>
  <c r="L84" i="1"/>
  <c r="N84" i="1"/>
  <c r="U84" i="1"/>
  <c r="V84" i="1"/>
  <c r="Z84" i="1"/>
  <c r="D85" i="1"/>
  <c r="F85" i="1"/>
  <c r="G85" i="1"/>
  <c r="H85" i="1"/>
  <c r="J85" i="1"/>
  <c r="L85" i="1"/>
  <c r="N85" i="1"/>
  <c r="S85" i="1"/>
  <c r="T85" i="1"/>
  <c r="V85" i="1"/>
  <c r="Z85" i="1"/>
  <c r="AB85" i="1"/>
  <c r="D86" i="1"/>
  <c r="E86" i="1"/>
  <c r="F86" i="1"/>
  <c r="H86" i="1"/>
  <c r="L86" i="1"/>
  <c r="N86" i="1"/>
  <c r="Q86" i="1"/>
  <c r="T86" i="1"/>
  <c r="V86" i="1"/>
  <c r="X86" i="1"/>
  <c r="Z86" i="1"/>
  <c r="AB86" i="1"/>
  <c r="D88" i="1"/>
  <c r="F88" i="1"/>
  <c r="H88" i="1"/>
  <c r="J88" i="1"/>
  <c r="L88" i="1"/>
  <c r="N88" i="1"/>
  <c r="O88" i="1"/>
  <c r="P88" i="1"/>
  <c r="T88" i="1"/>
  <c r="V88" i="1"/>
  <c r="AA88" i="1"/>
  <c r="AD78" i="1"/>
  <c r="AD79" i="1"/>
  <c r="AD80" i="1"/>
  <c r="AD81" i="1"/>
  <c r="AD82" i="1"/>
  <c r="AE82" i="1"/>
  <c r="AD83" i="1"/>
  <c r="AD84" i="1"/>
  <c r="AD85" i="1"/>
  <c r="AD86" i="1"/>
  <c r="AD88" i="1"/>
  <c r="AI56" i="1"/>
  <c r="AI57" i="1"/>
  <c r="AI61" i="1"/>
  <c r="AI63" i="1"/>
  <c r="AH59" i="1"/>
  <c r="AH25" i="1"/>
  <c r="AH79" i="1"/>
  <c r="AH56" i="1"/>
  <c r="AH57" i="1"/>
  <c r="AH61" i="1"/>
  <c r="AH63" i="1"/>
  <c r="AG63" i="1"/>
  <c r="AG56" i="1"/>
  <c r="AG25" i="1"/>
  <c r="AG78" i="1"/>
  <c r="AG57" i="1"/>
  <c r="AG61" i="1"/>
  <c r="AF56" i="1"/>
  <c r="AF57" i="1"/>
  <c r="AF61" i="1"/>
  <c r="AF63" i="1"/>
  <c r="AF45" i="1"/>
  <c r="AF106" i="1"/>
  <c r="AF25" i="1"/>
  <c r="Z45" i="1"/>
  <c r="AE25" i="1"/>
  <c r="AE56" i="1"/>
  <c r="AE57" i="1"/>
  <c r="AE61" i="1"/>
  <c r="AE63" i="1"/>
  <c r="AE45" i="1"/>
  <c r="AE103" i="1"/>
  <c r="AD25" i="1"/>
  <c r="AC25" i="1"/>
  <c r="AC86" i="1"/>
  <c r="AD56" i="1"/>
  <c r="AD57" i="1"/>
  <c r="AD61" i="1"/>
  <c r="AD63" i="1"/>
  <c r="AD45" i="1"/>
  <c r="AC45" i="1"/>
  <c r="AC56" i="1"/>
  <c r="AC57" i="1"/>
  <c r="AC61" i="1"/>
  <c r="AC63" i="1"/>
  <c r="AB45" i="1"/>
  <c r="AB108" i="1"/>
  <c r="AB65" i="1"/>
  <c r="AB56" i="1"/>
  <c r="AB57" i="1"/>
  <c r="AB61" i="1"/>
  <c r="AB63" i="1"/>
  <c r="AB25" i="1"/>
  <c r="AA63" i="1"/>
  <c r="AA61" i="1"/>
  <c r="AA57" i="1"/>
  <c r="AA56" i="1"/>
  <c r="AA45" i="1"/>
  <c r="AA104" i="1"/>
  <c r="AA25" i="1"/>
  <c r="AA82" i="1"/>
  <c r="AA65" i="1"/>
  <c r="Z56" i="1"/>
  <c r="Z57" i="1"/>
  <c r="Z61" i="1"/>
  <c r="Z63" i="1"/>
  <c r="Z25" i="1"/>
  <c r="X25" i="1"/>
  <c r="Y56" i="1"/>
  <c r="Y57" i="1"/>
  <c r="Y61" i="1"/>
  <c r="Y63" i="1"/>
  <c r="Y45" i="1"/>
  <c r="Y99" i="1"/>
  <c r="Y25" i="1"/>
  <c r="Y82" i="1"/>
  <c r="X45" i="1"/>
  <c r="X102" i="1"/>
  <c r="X52" i="1"/>
  <c r="X56" i="1"/>
  <c r="X57" i="1"/>
  <c r="X61" i="1"/>
  <c r="X63" i="1"/>
  <c r="B25" i="1"/>
  <c r="C25" i="1"/>
  <c r="W52" i="1"/>
  <c r="W62" i="1"/>
  <c r="W25" i="1"/>
  <c r="W45" i="1"/>
  <c r="W100" i="1"/>
  <c r="W56" i="1"/>
  <c r="W57" i="1"/>
  <c r="W61" i="1"/>
  <c r="W63" i="1"/>
  <c r="V52" i="1"/>
  <c r="V56" i="1"/>
  <c r="V57" i="1"/>
  <c r="V61" i="1"/>
  <c r="V62" i="1"/>
  <c r="V63" i="1"/>
  <c r="V45" i="1"/>
  <c r="V105" i="1"/>
  <c r="V25" i="1"/>
  <c r="V78" i="1"/>
  <c r="U52" i="1"/>
  <c r="U56" i="1"/>
  <c r="U57" i="1"/>
  <c r="U59" i="1"/>
  <c r="U61" i="1"/>
  <c r="U62" i="1"/>
  <c r="U63" i="1"/>
  <c r="U45" i="1"/>
  <c r="U100" i="1"/>
  <c r="U25" i="1"/>
  <c r="T56" i="1"/>
  <c r="T57" i="1"/>
  <c r="T59" i="1"/>
  <c r="T61" i="1"/>
  <c r="T62" i="1"/>
  <c r="T63" i="1"/>
  <c r="T45" i="1"/>
  <c r="T100" i="1"/>
  <c r="T25" i="1"/>
  <c r="T52" i="1"/>
  <c r="S32" i="1"/>
  <c r="S63" i="1"/>
  <c r="S57" i="1"/>
  <c r="S56" i="1"/>
  <c r="S61" i="1"/>
  <c r="S45" i="1"/>
  <c r="S100" i="1"/>
  <c r="S25" i="1"/>
  <c r="S80" i="1"/>
  <c r="S52" i="1"/>
  <c r="G59" i="1"/>
  <c r="G60" i="1"/>
  <c r="G61" i="1"/>
  <c r="G62" i="1"/>
  <c r="G63" i="1"/>
  <c r="F59" i="1"/>
  <c r="F60" i="1"/>
  <c r="F61" i="1"/>
  <c r="F62" i="1"/>
  <c r="F63" i="1"/>
  <c r="E59" i="1"/>
  <c r="E60" i="1"/>
  <c r="E61" i="1"/>
  <c r="E62" i="1"/>
  <c r="E63" i="1"/>
  <c r="D59" i="1"/>
  <c r="D60" i="1"/>
  <c r="D61" i="1"/>
  <c r="D62" i="1"/>
  <c r="D63" i="1"/>
  <c r="E57" i="1"/>
  <c r="F57" i="1"/>
  <c r="G57" i="1"/>
  <c r="D57" i="1"/>
  <c r="E56" i="1"/>
  <c r="F56" i="1"/>
  <c r="G56" i="1"/>
  <c r="D56" i="1"/>
  <c r="E45" i="1"/>
  <c r="E98" i="1"/>
  <c r="E65" i="1"/>
  <c r="E25" i="1"/>
  <c r="E81" i="1"/>
  <c r="F45" i="1"/>
  <c r="F25" i="1"/>
  <c r="F78" i="1"/>
  <c r="F65" i="1"/>
  <c r="G45" i="1"/>
  <c r="G98" i="1"/>
  <c r="G25" i="1"/>
  <c r="D45" i="1"/>
  <c r="D65" i="1"/>
  <c r="D25" i="1"/>
  <c r="D78" i="1"/>
  <c r="R63" i="1"/>
  <c r="R61" i="1"/>
  <c r="R60" i="1"/>
  <c r="R59" i="1"/>
  <c r="R57" i="1"/>
  <c r="R56" i="1"/>
  <c r="R45" i="1"/>
  <c r="R25" i="1"/>
  <c r="R79" i="1"/>
  <c r="R52" i="1"/>
  <c r="R32" i="1"/>
  <c r="Q45" i="1"/>
  <c r="Q98" i="1"/>
  <c r="Q65" i="1"/>
  <c r="Q25" i="1"/>
  <c r="Q81" i="1"/>
  <c r="Q63" i="1"/>
  <c r="Q61" i="1"/>
  <c r="Q60" i="1"/>
  <c r="Q59" i="1"/>
  <c r="Q57" i="1"/>
  <c r="Q56" i="1"/>
  <c r="Q52" i="1"/>
  <c r="Q32" i="1"/>
  <c r="P45" i="1"/>
  <c r="P25" i="1"/>
  <c r="P86" i="1"/>
  <c r="P63" i="1"/>
  <c r="P61" i="1"/>
  <c r="P60" i="1"/>
  <c r="P59" i="1"/>
  <c r="P57" i="1"/>
  <c r="P56" i="1"/>
  <c r="P52" i="1"/>
  <c r="P32" i="1"/>
  <c r="O45" i="1"/>
  <c r="O108" i="1"/>
  <c r="O25" i="1"/>
  <c r="O63" i="1"/>
  <c r="O62" i="1"/>
  <c r="O61" i="1"/>
  <c r="O60" i="1"/>
  <c r="O59" i="1"/>
  <c r="O57" i="1"/>
  <c r="O56" i="1"/>
  <c r="O52" i="1"/>
  <c r="O32" i="1"/>
  <c r="H45" i="1"/>
  <c r="H65" i="1"/>
  <c r="I45" i="1"/>
  <c r="J45" i="1"/>
  <c r="J106" i="1"/>
  <c r="J65" i="1"/>
  <c r="K45" i="1"/>
  <c r="K100" i="1"/>
  <c r="L45" i="1"/>
  <c r="M45" i="1"/>
  <c r="M108" i="1"/>
  <c r="N45" i="1"/>
  <c r="N108" i="1"/>
  <c r="N25" i="1"/>
  <c r="N78" i="1"/>
  <c r="N65" i="1"/>
  <c r="N63" i="1"/>
  <c r="N62" i="1"/>
  <c r="N61" i="1"/>
  <c r="N60" i="1"/>
  <c r="N59" i="1"/>
  <c r="N57" i="1"/>
  <c r="N56" i="1"/>
  <c r="N52" i="1"/>
  <c r="N32" i="1"/>
  <c r="M25" i="1"/>
  <c r="M63" i="1"/>
  <c r="M61" i="1"/>
  <c r="M60" i="1"/>
  <c r="M59" i="1"/>
  <c r="M57" i="1"/>
  <c r="M56" i="1"/>
  <c r="M52" i="1"/>
  <c r="M32" i="1"/>
  <c r="L25" i="1"/>
  <c r="L78" i="1"/>
  <c r="L63" i="1"/>
  <c r="L62" i="1"/>
  <c r="L61" i="1"/>
  <c r="L60" i="1"/>
  <c r="L59" i="1"/>
  <c r="L57" i="1"/>
  <c r="L56" i="1"/>
  <c r="L52" i="1"/>
  <c r="L32" i="1"/>
  <c r="H25" i="1"/>
  <c r="I25" i="1"/>
  <c r="J25" i="1"/>
  <c r="K25" i="1"/>
  <c r="K84" i="1"/>
  <c r="K65" i="1"/>
  <c r="K32" i="1"/>
  <c r="K52" i="1"/>
  <c r="H56" i="1"/>
  <c r="I56" i="1"/>
  <c r="J56" i="1"/>
  <c r="K56" i="1"/>
  <c r="H57" i="1"/>
  <c r="I57" i="1"/>
  <c r="J57" i="1"/>
  <c r="K57" i="1"/>
  <c r="H59" i="1"/>
  <c r="I59" i="1"/>
  <c r="J59" i="1"/>
  <c r="K59" i="1"/>
  <c r="H60" i="1"/>
  <c r="I60" i="1"/>
  <c r="J60" i="1"/>
  <c r="K60" i="1"/>
  <c r="H61" i="1"/>
  <c r="I61" i="1"/>
  <c r="J61" i="1"/>
  <c r="K61" i="1"/>
  <c r="H62" i="1"/>
  <c r="I62" i="1"/>
  <c r="J62" i="1"/>
  <c r="K62" i="1"/>
  <c r="H63" i="1"/>
  <c r="I63" i="1"/>
  <c r="J63" i="1"/>
  <c r="K63" i="1"/>
  <c r="AD65" i="1"/>
  <c r="AH108" i="1"/>
  <c r="AH98" i="1"/>
  <c r="AH99" i="1"/>
  <c r="AH100" i="1"/>
  <c r="AG102" i="1"/>
  <c r="AH101" i="1"/>
  <c r="AH103" i="1"/>
  <c r="AI98" i="1"/>
  <c r="AI99" i="1"/>
  <c r="AI105" i="1"/>
  <c r="AI102" i="1"/>
  <c r="AI108" i="1"/>
  <c r="AI104" i="1"/>
  <c r="AI106" i="1"/>
  <c r="AI101" i="1"/>
  <c r="AI103" i="1"/>
  <c r="AH102" i="1"/>
  <c r="AH104" i="1"/>
  <c r="AG101" i="1"/>
  <c r="AH78" i="1"/>
  <c r="AH81" i="1"/>
  <c r="AH84" i="1"/>
  <c r="AH65" i="1"/>
  <c r="AH83" i="1"/>
  <c r="AH82" i="1"/>
  <c r="AH80" i="1"/>
  <c r="AH86" i="1"/>
  <c r="AH85" i="1"/>
  <c r="AH88" i="1"/>
  <c r="AJ85" i="1"/>
  <c r="AJ86" i="1"/>
  <c r="AJ79" i="1"/>
  <c r="AJ80" i="1"/>
  <c r="AJ88" i="1"/>
  <c r="AG82" i="1"/>
  <c r="AG79" i="1"/>
  <c r="AG65" i="1"/>
  <c r="AG86" i="1"/>
  <c r="AF84" i="1"/>
  <c r="AF80" i="1"/>
  <c r="AF88" i="1"/>
  <c r="AF85" i="1"/>
  <c r="AF81" i="1"/>
  <c r="AF79" i="1"/>
  <c r="AI86" i="1"/>
  <c r="AI88" i="1"/>
  <c r="AI78" i="1"/>
  <c r="AI83" i="1"/>
  <c r="AI82" i="1"/>
  <c r="AI65" i="1"/>
  <c r="AI85" i="1"/>
  <c r="B108" i="1"/>
  <c r="AJ65" i="1"/>
  <c r="AJ98" i="1"/>
  <c r="AJ99" i="1"/>
  <c r="AJ105" i="1"/>
  <c r="AJ101" i="1"/>
  <c r="AJ104" i="1"/>
  <c r="AJ106" i="1"/>
  <c r="AN106" i="1"/>
  <c r="AN98" i="1"/>
  <c r="AO104" i="1"/>
  <c r="AO101" i="1"/>
  <c r="AO108" i="1"/>
  <c r="AN104" i="1"/>
  <c r="AN101" i="1"/>
  <c r="AN108" i="1"/>
  <c r="AM65" i="1"/>
  <c r="AO88" i="1"/>
  <c r="AO83" i="1"/>
  <c r="AO78" i="1"/>
  <c r="AO98" i="1"/>
  <c r="AN83" i="1"/>
  <c r="AO103" i="1"/>
  <c r="AM83" i="1"/>
  <c r="AN80" i="1"/>
  <c r="AO65" i="1"/>
  <c r="AN78" i="1"/>
  <c r="AO100" i="1"/>
  <c r="AN85" i="1"/>
  <c r="AM80" i="1"/>
  <c r="AN86" i="1"/>
  <c r="AO106" i="1"/>
  <c r="AO105" i="1"/>
  <c r="AM85" i="1"/>
  <c r="AN82" i="1"/>
  <c r="AK82" i="1"/>
  <c r="AK81" i="1"/>
  <c r="AK78" i="1"/>
  <c r="AK85" i="1"/>
  <c r="AK106" i="1"/>
  <c r="AK65" i="1"/>
  <c r="AK103" i="1"/>
  <c r="AK99" i="1"/>
  <c r="AK104" i="1"/>
  <c r="AK108" i="1"/>
  <c r="H106" i="1"/>
  <c r="H98" i="1"/>
  <c r="H101" i="1"/>
  <c r="H104" i="1"/>
  <c r="H108" i="1"/>
  <c r="H99" i="1"/>
  <c r="H102" i="1"/>
  <c r="H105" i="1"/>
  <c r="W84" i="1"/>
  <c r="W65" i="1"/>
  <c r="W78" i="1"/>
  <c r="W79" i="1"/>
  <c r="W85" i="1"/>
  <c r="W80" i="1"/>
  <c r="W86" i="1"/>
  <c r="W81" i="1"/>
  <c r="W88" i="1"/>
  <c r="W82" i="1"/>
  <c r="F98" i="1"/>
  <c r="F101" i="1"/>
  <c r="F104" i="1"/>
  <c r="F108" i="1"/>
  <c r="F99" i="1"/>
  <c r="F102" i="1"/>
  <c r="F105" i="1"/>
  <c r="F103" i="1"/>
  <c r="F100" i="1"/>
  <c r="L105" i="1"/>
  <c r="L100" i="1"/>
  <c r="L103" i="1"/>
  <c r="L106" i="1"/>
  <c r="L65" i="1"/>
  <c r="L98" i="1"/>
  <c r="L101" i="1"/>
  <c r="L104" i="1"/>
  <c r="L108" i="1"/>
  <c r="X78" i="1"/>
  <c r="X79" i="1"/>
  <c r="X80" i="1"/>
  <c r="X81" i="1"/>
  <c r="AC98" i="1"/>
  <c r="AC101" i="1"/>
  <c r="AC104" i="1"/>
  <c r="AC108" i="1"/>
  <c r="AC99" i="1"/>
  <c r="AC102" i="1"/>
  <c r="AC105" i="1"/>
  <c r="AC100" i="1"/>
  <c r="AC103" i="1"/>
  <c r="AG88" i="1"/>
  <c r="AG83" i="1"/>
  <c r="AG84" i="1"/>
  <c r="AG81" i="1"/>
  <c r="X84" i="1"/>
  <c r="L99" i="1"/>
  <c r="O65" i="1"/>
  <c r="J78" i="1"/>
  <c r="J79" i="1"/>
  <c r="J80" i="1"/>
  <c r="J81" i="1"/>
  <c r="J82" i="1"/>
  <c r="T80" i="1"/>
  <c r="T81" i="1"/>
  <c r="T82" i="1"/>
  <c r="T83" i="1"/>
  <c r="Z78" i="1"/>
  <c r="Z79" i="1"/>
  <c r="Z80" i="1"/>
  <c r="AB84" i="1"/>
  <c r="AB78" i="1"/>
  <c r="AB79" i="1"/>
  <c r="AD98" i="1"/>
  <c r="AD101" i="1"/>
  <c r="AD104" i="1"/>
  <c r="AD108" i="1"/>
  <c r="AD99" i="1"/>
  <c r="AD102" i="1"/>
  <c r="AD105" i="1"/>
  <c r="AD100" i="1"/>
  <c r="AD103" i="1"/>
  <c r="AE83" i="1"/>
  <c r="AE78" i="1"/>
  <c r="AE84" i="1"/>
  <c r="AE79" i="1"/>
  <c r="AE85" i="1"/>
  <c r="AE80" i="1"/>
  <c r="AE86" i="1"/>
  <c r="AE81" i="1"/>
  <c r="AE88" i="1"/>
  <c r="AB88" i="1"/>
  <c r="Z83" i="1"/>
  <c r="AB82" i="1"/>
  <c r="AC80" i="1"/>
  <c r="O104" i="1"/>
  <c r="AE100" i="1"/>
  <c r="R88" i="1"/>
  <c r="S103" i="1"/>
  <c r="P84" i="1"/>
  <c r="P78" i="1"/>
  <c r="P79" i="1"/>
  <c r="Z99" i="1"/>
  <c r="Z102" i="1"/>
  <c r="Z105" i="1"/>
  <c r="Z100" i="1"/>
  <c r="Z103" i="1"/>
  <c r="Z106" i="1"/>
  <c r="Z101" i="1"/>
  <c r="Z98" i="1"/>
  <c r="AG98" i="1"/>
  <c r="S65" i="1"/>
  <c r="P108" i="1"/>
  <c r="P65" i="1"/>
  <c r="P99" i="1"/>
  <c r="P102" i="1"/>
  <c r="P105" i="1"/>
  <c r="P100" i="1"/>
  <c r="P103" i="1"/>
  <c r="P106" i="1"/>
  <c r="D99" i="1"/>
  <c r="D98" i="1"/>
  <c r="D100" i="1"/>
  <c r="D101" i="1"/>
  <c r="D102" i="1"/>
  <c r="D103" i="1"/>
  <c r="D104" i="1"/>
  <c r="D105" i="1"/>
  <c r="AF83" i="1"/>
  <c r="AF65" i="1"/>
  <c r="AF86" i="1"/>
  <c r="AF78" i="1"/>
  <c r="AF82" i="1"/>
  <c r="Z88" i="1"/>
  <c r="J86" i="1"/>
  <c r="P85" i="1"/>
  <c r="T84" i="1"/>
  <c r="W83" i="1"/>
  <c r="S106" i="1"/>
  <c r="L102" i="1"/>
  <c r="O99" i="1"/>
  <c r="O102" i="1"/>
  <c r="O105" i="1"/>
  <c r="O100" i="1"/>
  <c r="O103" i="1"/>
  <c r="O106" i="1"/>
  <c r="R98" i="1"/>
  <c r="R101" i="1"/>
  <c r="R104" i="1"/>
  <c r="R108" i="1"/>
  <c r="R99" i="1"/>
  <c r="R102" i="1"/>
  <c r="R105" i="1"/>
  <c r="R65" i="1"/>
  <c r="R100" i="1"/>
  <c r="R103" i="1"/>
  <c r="Y83" i="1"/>
  <c r="Y84" i="1"/>
  <c r="Y78" i="1"/>
  <c r="Y79" i="1"/>
  <c r="Y85" i="1"/>
  <c r="Y80" i="1"/>
  <c r="Y86" i="1"/>
  <c r="Y81" i="1"/>
  <c r="Y88" i="1"/>
  <c r="V100" i="1"/>
  <c r="V103" i="1"/>
  <c r="V106" i="1"/>
  <c r="V98" i="1"/>
  <c r="V101" i="1"/>
  <c r="V104" i="1"/>
  <c r="V108" i="1"/>
  <c r="V99" i="1"/>
  <c r="V102" i="1"/>
  <c r="V65" i="1"/>
  <c r="I79" i="1"/>
  <c r="I85" i="1"/>
  <c r="I80" i="1"/>
  <c r="I86" i="1"/>
  <c r="I81" i="1"/>
  <c r="I88" i="1"/>
  <c r="I82" i="1"/>
  <c r="I83" i="1"/>
  <c r="T106" i="1"/>
  <c r="T65" i="1"/>
  <c r="T98" i="1"/>
  <c r="T101" i="1"/>
  <c r="T104" i="1"/>
  <c r="T108" i="1"/>
  <c r="T99" i="1"/>
  <c r="T102" i="1"/>
  <c r="T105" i="1"/>
  <c r="R85" i="1"/>
  <c r="X83" i="1"/>
  <c r="Z65" i="1"/>
  <c r="I100" i="1"/>
  <c r="I103" i="1"/>
  <c r="I106" i="1"/>
  <c r="I98" i="1"/>
  <c r="I101" i="1"/>
  <c r="I104" i="1"/>
  <c r="I65" i="1"/>
  <c r="I108" i="1"/>
  <c r="I99" i="1"/>
  <c r="I102" i="1"/>
  <c r="O82" i="1"/>
  <c r="O83" i="1"/>
  <c r="O84" i="1"/>
  <c r="O78" i="1"/>
  <c r="O79" i="1"/>
  <c r="O85" i="1"/>
  <c r="O80" i="1"/>
  <c r="O86" i="1"/>
  <c r="G80" i="1"/>
  <c r="G86" i="1"/>
  <c r="G81" i="1"/>
  <c r="G88" i="1"/>
  <c r="G82" i="1"/>
  <c r="G83" i="1"/>
  <c r="G84" i="1"/>
  <c r="X88" i="1"/>
  <c r="R84" i="1"/>
  <c r="X82" i="1"/>
  <c r="Z81" i="1"/>
  <c r="R80" i="1"/>
  <c r="I78" i="1"/>
  <c r="R106" i="1"/>
  <c r="R81" i="1"/>
  <c r="R83" i="1"/>
  <c r="R78" i="1"/>
  <c r="X105" i="1"/>
  <c r="X100" i="1"/>
  <c r="X103" i="1"/>
  <c r="X106" i="1"/>
  <c r="X98" i="1"/>
  <c r="X101" i="1"/>
  <c r="X104" i="1"/>
  <c r="X108" i="1"/>
  <c r="X65" i="1"/>
  <c r="P83" i="1"/>
  <c r="AA98" i="1"/>
  <c r="AC81" i="1"/>
  <c r="AC88" i="1"/>
  <c r="AC82" i="1"/>
  <c r="AC83" i="1"/>
  <c r="AC84" i="1"/>
  <c r="AC78" i="1"/>
  <c r="AC79" i="1"/>
  <c r="AC85" i="1"/>
  <c r="R82" i="1"/>
  <c r="H100" i="1"/>
  <c r="S98" i="1"/>
  <c r="S101" i="1"/>
  <c r="S104" i="1"/>
  <c r="S108" i="1"/>
  <c r="S99" i="1"/>
  <c r="S102" i="1"/>
  <c r="S105" i="1"/>
  <c r="O98" i="1"/>
  <c r="AE98" i="1"/>
  <c r="AE101" i="1"/>
  <c r="AE104" i="1"/>
  <c r="AE65" i="1"/>
  <c r="AE108" i="1"/>
  <c r="AE99" i="1"/>
  <c r="AE102" i="1"/>
  <c r="AE105" i="1"/>
  <c r="F106" i="1"/>
  <c r="AA101" i="1"/>
  <c r="AG85" i="1"/>
  <c r="U79" i="1"/>
  <c r="U85" i="1"/>
  <c r="U80" i="1"/>
  <c r="U86" i="1"/>
  <c r="U81" i="1"/>
  <c r="U88" i="1"/>
  <c r="U82" i="1"/>
  <c r="U65" i="1"/>
  <c r="U83" i="1"/>
  <c r="AA108" i="1"/>
  <c r="AE106" i="1"/>
  <c r="H103" i="1"/>
  <c r="AG80" i="1"/>
  <c r="AC65" i="1"/>
  <c r="M83" i="1"/>
  <c r="M84" i="1"/>
  <c r="M78" i="1"/>
  <c r="M79" i="1"/>
  <c r="M85" i="1"/>
  <c r="M80" i="1"/>
  <c r="M86" i="1"/>
  <c r="M81" i="1"/>
  <c r="M88" i="1"/>
  <c r="N99" i="1"/>
  <c r="N102" i="1"/>
  <c r="N105" i="1"/>
  <c r="N100" i="1"/>
  <c r="N103" i="1"/>
  <c r="N106" i="1"/>
  <c r="N101" i="1"/>
  <c r="N104" i="1"/>
  <c r="N98" i="1"/>
  <c r="R86" i="1"/>
  <c r="X85" i="1"/>
  <c r="Z108" i="1"/>
  <c r="AD106" i="1"/>
  <c r="O101" i="1"/>
  <c r="X99" i="1"/>
  <c r="D106" i="1"/>
  <c r="AJ108" i="1"/>
  <c r="AJ100" i="1"/>
  <c r="AJ103" i="1"/>
  <c r="AJ102" i="1"/>
  <c r="AK98" i="1"/>
  <c r="AK100" i="1"/>
  <c r="AK101" i="1"/>
  <c r="AK105" i="1"/>
  <c r="AK102" i="1"/>
  <c r="AA99" i="1"/>
  <c r="AA102" i="1"/>
  <c r="AA105" i="1"/>
  <c r="AA100" i="1"/>
  <c r="AA103" i="1"/>
  <c r="AA106" i="1"/>
  <c r="M99" i="1"/>
  <c r="M102" i="1"/>
  <c r="M105" i="1"/>
  <c r="M100" i="1"/>
  <c r="M103" i="1"/>
  <c r="M106" i="1"/>
  <c r="M65" i="1"/>
  <c r="M98" i="1"/>
  <c r="M101" i="1"/>
  <c r="M104" i="1"/>
  <c r="B65" i="1"/>
  <c r="B88" i="1"/>
  <c r="AC106" i="1"/>
  <c r="Z104" i="1"/>
  <c r="AG108" i="1"/>
  <c r="AG103" i="1"/>
  <c r="AG100" i="1"/>
  <c r="AG104" i="1"/>
  <c r="AG106" i="1"/>
  <c r="AG105" i="1"/>
  <c r="AM78" i="1"/>
  <c r="AJ78" i="1"/>
  <c r="AA86" i="1"/>
  <c r="Q85" i="1"/>
  <c r="E85" i="1"/>
  <c r="S84" i="1"/>
  <c r="K82" i="1"/>
  <c r="AA80" i="1"/>
  <c r="Q79" i="1"/>
  <c r="E79" i="1"/>
  <c r="AB106" i="1"/>
  <c r="AF105" i="1"/>
  <c r="Y104" i="1"/>
  <c r="Q103" i="1"/>
  <c r="E103" i="1"/>
  <c r="U102" i="1"/>
  <c r="Y101" i="1"/>
  <c r="Q100" i="1"/>
  <c r="E100" i="1"/>
  <c r="U99" i="1"/>
  <c r="Y98" i="1"/>
  <c r="AM84" i="1"/>
  <c r="AK88" i="1"/>
  <c r="AI81" i="1"/>
  <c r="AJ83" i="1"/>
  <c r="Y65" i="1"/>
  <c r="K88" i="1"/>
  <c r="AA85" i="1"/>
  <c r="Q84" i="1"/>
  <c r="E84" i="1"/>
  <c r="S83" i="1"/>
  <c r="K81" i="1"/>
  <c r="AA79" i="1"/>
  <c r="J108" i="1"/>
  <c r="W104" i="1"/>
  <c r="K104" i="1"/>
  <c r="G102" i="1"/>
  <c r="W101" i="1"/>
  <c r="K101" i="1"/>
  <c r="G99" i="1"/>
  <c r="W98" i="1"/>
  <c r="K98" i="1"/>
  <c r="AM82" i="1"/>
  <c r="AK84" i="1"/>
  <c r="AJ84" i="1"/>
  <c r="G65" i="1"/>
  <c r="K86" i="1"/>
  <c r="AA84" i="1"/>
  <c r="Q83" i="1"/>
  <c r="E83" i="1"/>
  <c r="S82" i="1"/>
  <c r="K80" i="1"/>
  <c r="AF108" i="1"/>
  <c r="AB105" i="1"/>
  <c r="U104" i="1"/>
  <c r="Y103" i="1"/>
  <c r="Q102" i="1"/>
  <c r="E102" i="1"/>
  <c r="U101" i="1"/>
  <c r="Y100" i="1"/>
  <c r="Q99" i="1"/>
  <c r="E99" i="1"/>
  <c r="U98" i="1"/>
  <c r="AN84" i="1"/>
  <c r="AK79" i="1"/>
  <c r="AK86" i="1"/>
  <c r="AI84" i="1"/>
  <c r="S88" i="1"/>
  <c r="K85" i="1"/>
  <c r="AA83" i="1"/>
  <c r="Q82" i="1"/>
  <c r="E82" i="1"/>
  <c r="S81" i="1"/>
  <c r="K79" i="1"/>
  <c r="G104" i="1"/>
  <c r="W103" i="1"/>
  <c r="K103" i="1"/>
  <c r="G101" i="1"/>
  <c r="AK83" i="1"/>
  <c r="AN65" i="1"/>
  <c r="Q88" i="1"/>
  <c r="E88" i="1"/>
  <c r="S86" i="1"/>
  <c r="Q104" i="1"/>
  <c r="E104" i="1"/>
  <c r="U103" i="1"/>
  <c r="Y102" i="1"/>
  <c r="Q101" i="1"/>
  <c r="E101" i="1"/>
</calcChain>
</file>

<file path=xl/sharedStrings.xml><?xml version="1.0" encoding="utf-8"?>
<sst xmlns="http://schemas.openxmlformats.org/spreadsheetml/2006/main" count="491" uniqueCount="86">
  <si>
    <t>1994/95</t>
  </si>
  <si>
    <t>1995/96</t>
  </si>
  <si>
    <t>1996/97</t>
  </si>
  <si>
    <t>1997/98</t>
  </si>
  <si>
    <t>1998/99</t>
  </si>
  <si>
    <t>STREKE</t>
  </si>
  <si>
    <t>'000 ha</t>
  </si>
  <si>
    <t xml:space="preserve"> Kwazulu-Natal</t>
  </si>
  <si>
    <t xml:space="preserve"> Mpumalanga</t>
  </si>
  <si>
    <t xml:space="preserve"> Gauteng</t>
  </si>
  <si>
    <t>'000 t</t>
  </si>
  <si>
    <t>t/ha</t>
  </si>
  <si>
    <t>-</t>
  </si>
  <si>
    <t/>
  </si>
  <si>
    <t>1999/2000</t>
  </si>
  <si>
    <t>2000/2001</t>
  </si>
  <si>
    <t>2001/2002</t>
  </si>
  <si>
    <t>2002/2003</t>
  </si>
  <si>
    <t>2003/2004</t>
  </si>
  <si>
    <t>Oppervlakte en produksie van grondbone/Area and production of groundnuts</t>
  </si>
  <si>
    <t>REGIONS</t>
  </si>
  <si>
    <t xml:space="preserve"> Wes-Kaap/W. Cape</t>
  </si>
  <si>
    <t xml:space="preserve"> Noord-Kaap/N. Cape</t>
  </si>
  <si>
    <t xml:space="preserve"> Oos-Kaap/E. Cape</t>
  </si>
  <si>
    <t xml:space="preserve"> Vrystaat/Free State</t>
  </si>
  <si>
    <t xml:space="preserve"> Limpopo</t>
  </si>
  <si>
    <t xml:space="preserve"> Noordwes/North West</t>
  </si>
  <si>
    <t>TOTAAL/TOTAL</t>
  </si>
  <si>
    <t>LET WEL: JARE IS PRODUKSIEJARE</t>
  </si>
  <si>
    <t>NOTE: YEARS ARE PRODUCTION YEARS</t>
  </si>
  <si>
    <t>OPPERVLAKTE ONDER GRONDBONE IN DIE RSA</t>
  </si>
  <si>
    <t>AREA GROWN TO GROUNDNUTS IN THE RSA</t>
  </si>
  <si>
    <t>PRODUKSIE VAN GRONDBONE IN DIE RSA</t>
  </si>
  <si>
    <t>PRODUCTION OF GROUNDNUTS IN THE RSA</t>
  </si>
  <si>
    <t>OPBRENGS PER HEKTAAR GRONDBONE IN DIE RSA</t>
  </si>
  <si>
    <t>YIELD PER HECTARE GROUNDNUTS IN RSA</t>
  </si>
  <si>
    <t>2004/2005</t>
  </si>
  <si>
    <t>2005/2006</t>
  </si>
  <si>
    <t>1990/91</t>
  </si>
  <si>
    <t>1991/92</t>
  </si>
  <si>
    <t>1992/93</t>
  </si>
  <si>
    <t>1993/94</t>
  </si>
  <si>
    <t>2006/2007</t>
  </si>
  <si>
    <t>2007/2008</t>
  </si>
  <si>
    <t>1988/89</t>
  </si>
  <si>
    <t>1989/90</t>
  </si>
  <si>
    <t>2008/2009</t>
  </si>
  <si>
    <t>2009/2010</t>
  </si>
  <si>
    <t>2010/2011</t>
  </si>
  <si>
    <t>2011/2012</t>
  </si>
  <si>
    <t>2013/2014</t>
  </si>
  <si>
    <t>2012/2013</t>
  </si>
  <si>
    <t>2014/2015</t>
  </si>
  <si>
    <t>5 yr ave</t>
  </si>
  <si>
    <t>10 yr ave</t>
  </si>
  <si>
    <t>2015/2016</t>
  </si>
  <si>
    <t>2016/2017</t>
  </si>
  <si>
    <t>2017/2018</t>
  </si>
  <si>
    <t>2018/2019</t>
  </si>
  <si>
    <t>2019/2020</t>
  </si>
  <si>
    <t>2021/2022*</t>
  </si>
  <si>
    <t>2020/2021</t>
  </si>
  <si>
    <t>Hektare % BYDRAE: GRONDBONE IN DIE RSA</t>
  </si>
  <si>
    <t>%</t>
  </si>
  <si>
    <t>Produksie % BYDRAE: GRONDBONE IN DIE RSA</t>
  </si>
  <si>
    <t>2021/2022</t>
  </si>
  <si>
    <t>2022/23</t>
  </si>
  <si>
    <t>000 t</t>
  </si>
  <si>
    <t>2022/2023</t>
  </si>
  <si>
    <t>2023/2024*</t>
  </si>
  <si>
    <t>6 yr ave</t>
  </si>
  <si>
    <t>7 yr ave</t>
  </si>
  <si>
    <t>8 yr ave</t>
  </si>
  <si>
    <t>11 yr ave</t>
  </si>
  <si>
    <t>12 yr ave</t>
  </si>
  <si>
    <t>13 yr ave</t>
  </si>
  <si>
    <t>2024/2025</t>
  </si>
  <si>
    <t>2025/2026</t>
  </si>
  <si>
    <t>2026/2027</t>
  </si>
  <si>
    <t>0 t</t>
  </si>
  <si>
    <t>2024/2025*</t>
  </si>
  <si>
    <t>2023/2024</t>
  </si>
  <si>
    <t>Hersien oppervlakte en 4de produksieskatting</t>
  </si>
  <si>
    <t>Opgedateer/Updated: Mei 2025</t>
  </si>
  <si>
    <t>Oppervlakte</t>
  </si>
  <si>
    <t>4de produksieskatting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</si>
</sst>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#\ ###\ ###"/>
    <numFmt numFmtId="166" formatCode="_([$€-2]* #,##0.00_);_([$€-2]* \(#,##0.00\);_([$€-2]* &quot;-&quot;??_)"/>
    <numFmt numFmtId="167" formatCode="0.0%"/>
  </numFmts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8" fillId="0" borderId="0"/>
    <xf numFmtId="9" fontId="3" fillId="0" borderId="0" applyFont="0" applyFill="0" applyBorder="0" applyAlignment="0" applyProtection="0"/>
  </cellStyleXfs>
  <cellXfs count="91">
    <xf numFmtId="0" fontId="0" fillId="0" borderId="0" xfId="0"/>
    <xf numFmtId="164" fontId="4" fillId="0" borderId="0" xfId="0" applyNumberFormat="1" applyFont="1" applyProtection="1">
      <protection locked="0"/>
    </xf>
    <xf numFmtId="164" fontId="5" fillId="0" borderId="0" xfId="0" applyNumberFormat="1" applyFont="1"/>
    <xf numFmtId="164" fontId="4" fillId="0" borderId="0" xfId="0" applyNumberFormat="1" applyFont="1"/>
    <xf numFmtId="165" fontId="6" fillId="0" borderId="0" xfId="0" applyNumberFormat="1" applyFont="1"/>
    <xf numFmtId="9" fontId="5" fillId="0" borderId="0" xfId="5" applyFont="1"/>
    <xf numFmtId="164" fontId="4" fillId="0" borderId="1" xfId="0" applyNumberFormat="1" applyFont="1" applyBorder="1" applyAlignment="1" applyProtection="1">
      <alignment horizontal="left"/>
      <protection locked="0"/>
    </xf>
    <xf numFmtId="164" fontId="5" fillId="0" borderId="2" xfId="0" quotePrefix="1" applyNumberFormat="1" applyFont="1" applyBorder="1" applyAlignment="1" applyProtection="1">
      <alignment horizontal="center"/>
      <protection locked="0"/>
    </xf>
    <xf numFmtId="164" fontId="5" fillId="0" borderId="3" xfId="0" quotePrefix="1" applyNumberFormat="1" applyFont="1" applyBorder="1" applyAlignment="1" applyProtection="1">
      <alignment horizontal="center"/>
      <protection locked="0"/>
    </xf>
    <xf numFmtId="164" fontId="5" fillId="0" borderId="3" xfId="0" applyNumberFormat="1" applyFont="1" applyBorder="1" applyAlignment="1" applyProtection="1">
      <alignment horizontal="center"/>
      <protection locked="0"/>
    </xf>
    <xf numFmtId="164" fontId="5" fillId="0" borderId="4" xfId="0" applyNumberFormat="1" applyFont="1" applyBorder="1" applyAlignment="1" applyProtection="1">
      <alignment horizontal="center"/>
      <protection locked="0"/>
    </xf>
    <xf numFmtId="49" fontId="5" fillId="0" borderId="4" xfId="0" applyNumberFormat="1" applyFont="1" applyBorder="1" applyAlignment="1" applyProtection="1">
      <alignment horizontal="center"/>
      <protection locked="0"/>
    </xf>
    <xf numFmtId="49" fontId="5" fillId="0" borderId="4" xfId="0" quotePrefix="1" applyNumberFormat="1" applyFont="1" applyBorder="1" applyAlignment="1" applyProtection="1">
      <alignment horizontal="center"/>
      <protection locked="0"/>
    </xf>
    <xf numFmtId="49" fontId="5" fillId="0" borderId="5" xfId="0" quotePrefix="1" applyNumberFormat="1" applyFont="1" applyBorder="1" applyAlignment="1" applyProtection="1">
      <alignment horizontal="center"/>
      <protection locked="0"/>
    </xf>
    <xf numFmtId="49" fontId="5" fillId="0" borderId="3" xfId="0" quotePrefix="1" applyNumberFormat="1" applyFont="1" applyBorder="1" applyAlignment="1" applyProtection="1">
      <alignment horizontal="center"/>
      <protection locked="0"/>
    </xf>
    <xf numFmtId="164" fontId="5" fillId="0" borderId="0" xfId="0" applyNumberFormat="1" applyFont="1" applyAlignment="1">
      <alignment horizontal="center"/>
    </xf>
    <xf numFmtId="164" fontId="5" fillId="0" borderId="6" xfId="0" applyNumberFormat="1" applyFont="1" applyBorder="1" applyAlignment="1" applyProtection="1">
      <alignment horizontal="center"/>
      <protection locked="0"/>
    </xf>
    <xf numFmtId="164" fontId="5" fillId="0" borderId="7" xfId="0" applyNumberFormat="1" applyFont="1" applyBorder="1" applyAlignment="1" applyProtection="1">
      <alignment horizontal="center"/>
      <protection locked="0"/>
    </xf>
    <xf numFmtId="164" fontId="5" fillId="0" borderId="8" xfId="0" applyNumberFormat="1" applyFont="1" applyBorder="1" applyAlignment="1" applyProtection="1">
      <alignment horizontal="center"/>
      <protection locked="0"/>
    </xf>
    <xf numFmtId="164" fontId="5" fillId="0" borderId="9" xfId="0" applyNumberFormat="1" applyFont="1" applyBorder="1"/>
    <xf numFmtId="164" fontId="5" fillId="0" borderId="10" xfId="0" applyNumberFormat="1" applyFont="1" applyBorder="1"/>
    <xf numFmtId="164" fontId="5" fillId="0" borderId="11" xfId="0" applyNumberFormat="1" applyFont="1" applyBorder="1"/>
    <xf numFmtId="164" fontId="5" fillId="0" borderId="3" xfId="0" applyNumberFormat="1" applyFont="1" applyBorder="1"/>
    <xf numFmtId="164" fontId="5" fillId="0" borderId="2" xfId="0" applyNumberFormat="1" applyFont="1" applyBorder="1"/>
    <xf numFmtId="164" fontId="5" fillId="0" borderId="9" xfId="0" applyNumberFormat="1" applyFont="1" applyBorder="1" applyProtection="1">
      <protection locked="0"/>
    </xf>
    <xf numFmtId="164" fontId="5" fillId="0" borderId="10" xfId="0" applyNumberFormat="1" applyFont="1" applyBorder="1" applyProtection="1">
      <protection locked="0"/>
    </xf>
    <xf numFmtId="164" fontId="5" fillId="0" borderId="11" xfId="0" applyNumberFormat="1" applyFont="1" applyBorder="1" applyProtection="1">
      <protection locked="0"/>
    </xf>
    <xf numFmtId="164" fontId="4" fillId="0" borderId="9" xfId="0" applyNumberFormat="1" applyFont="1" applyBorder="1" applyProtection="1">
      <protection locked="0"/>
    </xf>
    <xf numFmtId="164" fontId="4" fillId="0" borderId="10" xfId="0" applyNumberFormat="1" applyFont="1" applyBorder="1" applyProtection="1">
      <protection locked="0"/>
    </xf>
    <xf numFmtId="164" fontId="4" fillId="0" borderId="11" xfId="0" applyNumberFormat="1" applyFont="1" applyBorder="1" applyProtection="1">
      <protection locked="0"/>
    </xf>
    <xf numFmtId="164" fontId="4" fillId="0" borderId="10" xfId="0" applyNumberFormat="1" applyFont="1" applyBorder="1"/>
    <xf numFmtId="164" fontId="4" fillId="0" borderId="9" xfId="0" applyNumberFormat="1" applyFont="1" applyBorder="1"/>
    <xf numFmtId="164" fontId="5" fillId="0" borderId="1" xfId="0" applyNumberFormat="1" applyFont="1" applyBorder="1"/>
    <xf numFmtId="164" fontId="5" fillId="0" borderId="6" xfId="0" applyNumberFormat="1" applyFont="1" applyBorder="1"/>
    <xf numFmtId="164" fontId="5" fillId="0" borderId="7" xfId="0" applyNumberFormat="1" applyFont="1" applyBorder="1"/>
    <xf numFmtId="164" fontId="5" fillId="0" borderId="12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" xfId="0" applyNumberFormat="1" applyFont="1" applyBorder="1" applyProtection="1">
      <protection locked="0"/>
    </xf>
    <xf numFmtId="164" fontId="5" fillId="0" borderId="2" xfId="0" quotePrefix="1" applyNumberFormat="1" applyFont="1" applyBorder="1" applyAlignment="1" applyProtection="1">
      <alignment horizontal="left"/>
      <protection locked="0"/>
    </xf>
    <xf numFmtId="164" fontId="5" fillId="0" borderId="3" xfId="0" quotePrefix="1" applyNumberFormat="1" applyFont="1" applyBorder="1" applyAlignment="1" applyProtection="1">
      <alignment horizontal="left"/>
      <protection locked="0"/>
    </xf>
    <xf numFmtId="164" fontId="5" fillId="0" borderId="3" xfId="0" applyNumberFormat="1" applyFont="1" applyBorder="1" applyProtection="1">
      <protection locked="0"/>
    </xf>
    <xf numFmtId="164" fontId="5" fillId="0" borderId="4" xfId="0" applyNumberFormat="1" applyFont="1" applyBorder="1" applyProtection="1">
      <protection locked="0"/>
    </xf>
    <xf numFmtId="49" fontId="5" fillId="0" borderId="4" xfId="0" quotePrefix="1" applyNumberFormat="1" applyFont="1" applyBorder="1" applyProtection="1">
      <protection locked="0"/>
    </xf>
    <xf numFmtId="49" fontId="5" fillId="0" borderId="5" xfId="0" quotePrefix="1" applyNumberFormat="1" applyFont="1" applyBorder="1" applyProtection="1">
      <protection locked="0"/>
    </xf>
    <xf numFmtId="164" fontId="5" fillId="0" borderId="6" xfId="0" applyNumberFormat="1" applyFont="1" applyBorder="1" applyProtection="1">
      <protection locked="0"/>
    </xf>
    <xf numFmtId="164" fontId="5" fillId="0" borderId="7" xfId="0" applyNumberFormat="1" applyFont="1" applyBorder="1" applyProtection="1">
      <protection locked="0"/>
    </xf>
    <xf numFmtId="164" fontId="5" fillId="0" borderId="8" xfId="0" applyNumberFormat="1" applyFont="1" applyBorder="1" applyProtection="1">
      <protection locked="0"/>
    </xf>
    <xf numFmtId="164" fontId="5" fillId="0" borderId="1" xfId="0" applyNumberFormat="1" applyFont="1" applyBorder="1" applyProtection="1">
      <protection locked="0"/>
    </xf>
    <xf numFmtId="164" fontId="7" fillId="0" borderId="10" xfId="0" applyNumberFormat="1" applyFont="1" applyBorder="1"/>
    <xf numFmtId="164" fontId="7" fillId="0" borderId="0" xfId="0" applyNumberFormat="1" applyFont="1"/>
    <xf numFmtId="164" fontId="5" fillId="0" borderId="9" xfId="0" applyNumberFormat="1" applyFont="1" applyBorder="1" applyAlignment="1" applyProtection="1">
      <alignment horizontal="right"/>
      <protection locked="0"/>
    </xf>
    <xf numFmtId="164" fontId="5" fillId="0" borderId="10" xfId="0" applyNumberFormat="1" applyFont="1" applyBorder="1" applyAlignment="1" applyProtection="1">
      <alignment horizontal="right"/>
      <protection locked="0"/>
    </xf>
    <xf numFmtId="9" fontId="5" fillId="0" borderId="10" xfId="5" applyFont="1" applyBorder="1"/>
    <xf numFmtId="14" fontId="5" fillId="0" borderId="0" xfId="0" applyNumberFormat="1" applyFont="1"/>
    <xf numFmtId="164" fontId="5" fillId="0" borderId="10" xfId="0" applyNumberFormat="1" applyFont="1" applyBorder="1" applyAlignment="1">
      <alignment horizontal="right"/>
    </xf>
    <xf numFmtId="164" fontId="4" fillId="0" borderId="11" xfId="0" applyNumberFormat="1" applyFont="1" applyBorder="1"/>
    <xf numFmtId="164" fontId="5" fillId="0" borderId="6" xfId="0" quotePrefix="1" applyNumberFormat="1" applyFont="1" applyBorder="1" applyAlignment="1" applyProtection="1">
      <alignment horizontal="center"/>
      <protection locked="0"/>
    </xf>
    <xf numFmtId="49" fontId="5" fillId="2" borderId="3" xfId="0" quotePrefix="1" applyNumberFormat="1" applyFont="1" applyFill="1" applyBorder="1" applyAlignment="1" applyProtection="1">
      <alignment horizontal="center"/>
      <protection locked="0"/>
    </xf>
    <xf numFmtId="164" fontId="5" fillId="2" borderId="6" xfId="0" applyNumberFormat="1" applyFont="1" applyFill="1" applyBorder="1" applyAlignment="1" applyProtection="1">
      <alignment horizontal="center"/>
      <protection locked="0"/>
    </xf>
    <xf numFmtId="164" fontId="5" fillId="2" borderId="3" xfId="0" applyNumberFormat="1" applyFont="1" applyFill="1" applyBorder="1"/>
    <xf numFmtId="164" fontId="5" fillId="2" borderId="10" xfId="0" applyNumberFormat="1" applyFont="1" applyFill="1" applyBorder="1"/>
    <xf numFmtId="164" fontId="4" fillId="2" borderId="10" xfId="0" applyNumberFormat="1" applyFont="1" applyFill="1" applyBorder="1"/>
    <xf numFmtId="164" fontId="5" fillId="2" borderId="6" xfId="0" applyNumberFormat="1" applyFont="1" applyFill="1" applyBorder="1"/>
    <xf numFmtId="164" fontId="5" fillId="2" borderId="6" xfId="0" quotePrefix="1" applyNumberFormat="1" applyFont="1" applyFill="1" applyBorder="1" applyAlignment="1" applyProtection="1">
      <alignment horizontal="center"/>
      <protection locked="0"/>
    </xf>
    <xf numFmtId="164" fontId="5" fillId="2" borderId="10" xfId="0" applyNumberFormat="1" applyFont="1" applyFill="1" applyBorder="1" applyAlignment="1">
      <alignment horizontal="right"/>
    </xf>
    <xf numFmtId="9" fontId="5" fillId="2" borderId="10" xfId="5" applyFont="1" applyFill="1" applyBorder="1"/>
    <xf numFmtId="49" fontId="5" fillId="3" borderId="3" xfId="0" quotePrefix="1" applyNumberFormat="1" applyFont="1" applyFill="1" applyBorder="1" applyAlignment="1" applyProtection="1">
      <alignment horizontal="center"/>
      <protection locked="0"/>
    </xf>
    <xf numFmtId="164" fontId="5" fillId="3" borderId="6" xfId="0" applyNumberFormat="1" applyFont="1" applyFill="1" applyBorder="1" applyAlignment="1" applyProtection="1">
      <alignment horizontal="center"/>
      <protection locked="0"/>
    </xf>
    <xf numFmtId="164" fontId="5" fillId="3" borderId="3" xfId="0" applyNumberFormat="1" applyFont="1" applyFill="1" applyBorder="1"/>
    <xf numFmtId="164" fontId="5" fillId="3" borderId="10" xfId="0" applyNumberFormat="1" applyFont="1" applyFill="1" applyBorder="1"/>
    <xf numFmtId="164" fontId="4" fillId="3" borderId="10" xfId="0" applyNumberFormat="1" applyFont="1" applyFill="1" applyBorder="1"/>
    <xf numFmtId="164" fontId="5" fillId="3" borderId="6" xfId="0" applyNumberFormat="1" applyFont="1" applyFill="1" applyBorder="1"/>
    <xf numFmtId="164" fontId="5" fillId="4" borderId="0" xfId="0" applyNumberFormat="1" applyFont="1" applyFill="1"/>
    <xf numFmtId="14" fontId="5" fillId="4" borderId="0" xfId="0" applyNumberFormat="1" applyFont="1" applyFill="1"/>
    <xf numFmtId="49" fontId="5" fillId="4" borderId="3" xfId="0" quotePrefix="1" applyNumberFormat="1" applyFont="1" applyFill="1" applyBorder="1" applyAlignment="1" applyProtection="1">
      <alignment horizontal="center"/>
      <protection locked="0"/>
    </xf>
    <xf numFmtId="164" fontId="5" fillId="4" borderId="6" xfId="0" applyNumberFormat="1" applyFont="1" applyFill="1" applyBorder="1" applyAlignment="1" applyProtection="1">
      <alignment horizontal="center"/>
      <protection locked="0"/>
    </xf>
    <xf numFmtId="164" fontId="5" fillId="4" borderId="3" xfId="0" applyNumberFormat="1" applyFont="1" applyFill="1" applyBorder="1"/>
    <xf numFmtId="164" fontId="5" fillId="4" borderId="10" xfId="0" applyNumberFormat="1" applyFont="1" applyFill="1" applyBorder="1"/>
    <xf numFmtId="164" fontId="4" fillId="4" borderId="10" xfId="0" applyNumberFormat="1" applyFont="1" applyFill="1" applyBorder="1"/>
    <xf numFmtId="164" fontId="5" fillId="4" borderId="6" xfId="0" applyNumberFormat="1" applyFont="1" applyFill="1" applyBorder="1"/>
    <xf numFmtId="164" fontId="5" fillId="4" borderId="6" xfId="0" quotePrefix="1" applyNumberFormat="1" applyFont="1" applyFill="1" applyBorder="1" applyAlignment="1" applyProtection="1">
      <alignment horizontal="center"/>
      <protection locked="0"/>
    </xf>
    <xf numFmtId="164" fontId="5" fillId="4" borderId="10" xfId="0" applyNumberFormat="1" applyFont="1" applyFill="1" applyBorder="1" applyAlignment="1">
      <alignment horizontal="right"/>
    </xf>
    <xf numFmtId="9" fontId="5" fillId="4" borderId="10" xfId="5" applyFont="1" applyFill="1" applyBorder="1"/>
    <xf numFmtId="164" fontId="5" fillId="3" borderId="0" xfId="0" applyNumberFormat="1" applyFont="1" applyFill="1"/>
    <xf numFmtId="2" fontId="5" fillId="4" borderId="10" xfId="0" applyNumberFormat="1" applyFont="1" applyFill="1" applyBorder="1"/>
    <xf numFmtId="2" fontId="5" fillId="3" borderId="10" xfId="0" applyNumberFormat="1" applyFont="1" applyFill="1" applyBorder="1"/>
    <xf numFmtId="9" fontId="5" fillId="3" borderId="10" xfId="5" applyFont="1" applyFill="1" applyBorder="1"/>
    <xf numFmtId="167" fontId="5" fillId="3" borderId="10" xfId="5" applyNumberFormat="1" applyFont="1" applyFill="1" applyBorder="1"/>
    <xf numFmtId="164" fontId="4" fillId="0" borderId="0" xfId="0" applyNumberFormat="1" applyFont="1" applyAlignment="1">
      <alignment horizontal="center"/>
    </xf>
    <xf numFmtId="164" fontId="4" fillId="3" borderId="0" xfId="0" applyNumberFormat="1" applyFont="1" applyFill="1"/>
    <xf numFmtId="164" fontId="5" fillId="3" borderId="6" xfId="0" quotePrefix="1" applyNumberFormat="1" applyFont="1" applyFill="1" applyBorder="1" applyAlignment="1" applyProtection="1">
      <alignment horizontal="center"/>
      <protection locked="0"/>
    </xf>
  </cellXfs>
  <cellStyles count="6">
    <cellStyle name="Euro" xfId="1" xr:uid="{FD72F817-F313-43BD-A990-A3016A5206BA}"/>
    <cellStyle name="Euro 2" xfId="2" xr:uid="{A858A65D-5520-4240-B55C-9C9098237AAB}"/>
    <cellStyle name="Normal" xfId="0" builtinId="0"/>
    <cellStyle name="Normal 2" xfId="3" xr:uid="{9FC85737-BAF8-486A-8171-CA3D34BD17F2}"/>
    <cellStyle name="Normal 3" xfId="4" xr:uid="{12846580-DCA5-42ED-BCEA-8D9A9136A1C3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theme" Target="theme/theme1.xml"/><Relationship Id="rId5" Type="http://schemas.openxmlformats.org/officeDocument/2006/relationships/chartsheet" Target="chartsheets/sheet4.xml"/><Relationship Id="rId15" Type="http://schemas.openxmlformats.org/officeDocument/2006/relationships/customXml" Target="../customXml/item1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Oppervlakte: NoordKaap, Vrystaat en Noordwes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57147316937805"/>
          <c:y val="9.5275670207384949E-2"/>
          <c:w val="0.86359152242533566"/>
          <c:h val="0.69003875274316051"/>
        </c:manualLayout>
      </c:layout>
      <c:lineChart>
        <c:grouping val="standard"/>
        <c:varyColors val="0"/>
        <c:ser>
          <c:idx val="0"/>
          <c:order val="0"/>
          <c:tx>
            <c:strRef>
              <c:f>'Data-Groundnuts'!$A$16</c:f>
              <c:strCache>
                <c:ptCount val="1"/>
                <c:pt idx="0">
                  <c:v> Noord-Kaap/N. Cape</c:v>
                </c:pt>
              </c:strCache>
            </c:strRef>
          </c:tx>
          <c:spPr>
            <a:ln w="28575" cap="rnd">
              <a:solidFill>
                <a:srgbClr val="3B6367"/>
              </a:solidFill>
              <a:round/>
            </a:ln>
            <a:effectLst/>
          </c:spPr>
          <c:marker>
            <c:symbol val="none"/>
          </c:marker>
          <c:cat>
            <c:strRef>
              <c:f>'Data-Groundnuts'!$X$12:$AL$12</c:f>
              <c:strCache>
                <c:ptCount val="15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2013/2014</c:v>
                </c:pt>
                <c:pt idx="4">
                  <c:v>2014/2015</c:v>
                </c:pt>
                <c:pt idx="5">
                  <c:v>2015/2016</c:v>
                </c:pt>
                <c:pt idx="6">
                  <c:v>2016/2017</c:v>
                </c:pt>
                <c:pt idx="7">
                  <c:v>2017/2018</c:v>
                </c:pt>
                <c:pt idx="8">
                  <c:v>2018/2019</c:v>
                </c:pt>
                <c:pt idx="9">
                  <c:v>2019/2020</c:v>
                </c:pt>
                <c:pt idx="10">
                  <c:v>2020/2021</c:v>
                </c:pt>
                <c:pt idx="11">
                  <c:v>2021/2022</c:v>
                </c:pt>
                <c:pt idx="12">
                  <c:v>2022/2023</c:v>
                </c:pt>
                <c:pt idx="13">
                  <c:v>2023/2024</c:v>
                </c:pt>
                <c:pt idx="14">
                  <c:v>2024/2025*</c:v>
                </c:pt>
              </c:strCache>
            </c:strRef>
          </c:cat>
          <c:val>
            <c:numRef>
              <c:f>'Data-Groundnuts'!$X$16:$AL$16</c:f>
              <c:numCache>
                <c:formatCode>0.000</c:formatCode>
                <c:ptCount val="15"/>
                <c:pt idx="0">
                  <c:v>7.5</c:v>
                </c:pt>
                <c:pt idx="1">
                  <c:v>6.5</c:v>
                </c:pt>
                <c:pt idx="2">
                  <c:v>7</c:v>
                </c:pt>
                <c:pt idx="3">
                  <c:v>7</c:v>
                </c:pt>
                <c:pt idx="4">
                  <c:v>7.1</c:v>
                </c:pt>
                <c:pt idx="5">
                  <c:v>5</c:v>
                </c:pt>
                <c:pt idx="6">
                  <c:v>4</c:v>
                </c:pt>
                <c:pt idx="7">
                  <c:v>2.8</c:v>
                </c:pt>
                <c:pt idx="8">
                  <c:v>1.2</c:v>
                </c:pt>
                <c:pt idx="9">
                  <c:v>1.2</c:v>
                </c:pt>
                <c:pt idx="10">
                  <c:v>1.5</c:v>
                </c:pt>
                <c:pt idx="11">
                  <c:v>2.4</c:v>
                </c:pt>
                <c:pt idx="12">
                  <c:v>2</c:v>
                </c:pt>
                <c:pt idx="13" formatCode="0.00">
                  <c:v>4.2</c:v>
                </c:pt>
                <c:pt idx="14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F4-45D1-9AB7-DF40A069A691}"/>
            </c:ext>
          </c:extLst>
        </c:ser>
        <c:ser>
          <c:idx val="1"/>
          <c:order val="1"/>
          <c:tx>
            <c:strRef>
              <c:f>'Data-Groundnuts'!$A$17</c:f>
              <c:strCache>
                <c:ptCount val="1"/>
                <c:pt idx="0">
                  <c:v> Vrystaat/Free State</c:v>
                </c:pt>
              </c:strCache>
            </c:strRef>
          </c:tx>
          <c:spPr>
            <a:ln w="28575" cap="rnd">
              <a:solidFill>
                <a:srgbClr val="58595B"/>
              </a:solidFill>
              <a:round/>
            </a:ln>
            <a:effectLst/>
          </c:spPr>
          <c:marker>
            <c:symbol val="none"/>
          </c:marker>
          <c:cat>
            <c:strRef>
              <c:f>'Data-Groundnuts'!$X$12:$AL$12</c:f>
              <c:strCache>
                <c:ptCount val="15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2013/2014</c:v>
                </c:pt>
                <c:pt idx="4">
                  <c:v>2014/2015</c:v>
                </c:pt>
                <c:pt idx="5">
                  <c:v>2015/2016</c:v>
                </c:pt>
                <c:pt idx="6">
                  <c:v>2016/2017</c:v>
                </c:pt>
                <c:pt idx="7">
                  <c:v>2017/2018</c:v>
                </c:pt>
                <c:pt idx="8">
                  <c:v>2018/2019</c:v>
                </c:pt>
                <c:pt idx="9">
                  <c:v>2019/2020</c:v>
                </c:pt>
                <c:pt idx="10">
                  <c:v>2020/2021</c:v>
                </c:pt>
                <c:pt idx="11">
                  <c:v>2021/2022</c:v>
                </c:pt>
                <c:pt idx="12">
                  <c:v>2022/2023</c:v>
                </c:pt>
                <c:pt idx="13">
                  <c:v>2023/2024</c:v>
                </c:pt>
                <c:pt idx="14">
                  <c:v>2024/2025*</c:v>
                </c:pt>
              </c:strCache>
            </c:strRef>
          </c:cat>
          <c:val>
            <c:numRef>
              <c:f>'Data-Groundnuts'!$X$17:$AL$17</c:f>
              <c:numCache>
                <c:formatCode>0.000</c:formatCode>
                <c:ptCount val="15"/>
                <c:pt idx="0">
                  <c:v>23</c:v>
                </c:pt>
                <c:pt idx="1">
                  <c:v>20</c:v>
                </c:pt>
                <c:pt idx="2">
                  <c:v>18</c:v>
                </c:pt>
                <c:pt idx="3">
                  <c:v>20</c:v>
                </c:pt>
                <c:pt idx="4">
                  <c:v>22.5</c:v>
                </c:pt>
                <c:pt idx="5">
                  <c:v>6.5</c:v>
                </c:pt>
                <c:pt idx="6">
                  <c:v>22</c:v>
                </c:pt>
                <c:pt idx="7">
                  <c:v>22</c:v>
                </c:pt>
                <c:pt idx="8">
                  <c:v>8</c:v>
                </c:pt>
                <c:pt idx="9">
                  <c:v>11</c:v>
                </c:pt>
                <c:pt idx="10">
                  <c:v>16</c:v>
                </c:pt>
                <c:pt idx="11">
                  <c:v>19</c:v>
                </c:pt>
                <c:pt idx="12">
                  <c:v>12.3</c:v>
                </c:pt>
                <c:pt idx="13" formatCode="0.00">
                  <c:v>17</c:v>
                </c:pt>
                <c:pt idx="14">
                  <c:v>21.7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F4-45D1-9AB7-DF40A069A691}"/>
            </c:ext>
          </c:extLst>
        </c:ser>
        <c:ser>
          <c:idx val="2"/>
          <c:order val="2"/>
          <c:tx>
            <c:strRef>
              <c:f>'Data-Groundnuts'!$A$23</c:f>
              <c:strCache>
                <c:ptCount val="1"/>
                <c:pt idx="0">
                  <c:v> Noordwes/North West</c:v>
                </c:pt>
              </c:strCache>
            </c:strRef>
          </c:tx>
          <c:spPr>
            <a:ln w="28575" cap="rnd">
              <a:solidFill>
                <a:srgbClr val="AE9344"/>
              </a:solidFill>
              <a:round/>
            </a:ln>
            <a:effectLst/>
          </c:spPr>
          <c:marker>
            <c:symbol val="none"/>
          </c:marker>
          <c:cat>
            <c:strRef>
              <c:f>'Data-Groundnuts'!$X$12:$AL$12</c:f>
              <c:strCache>
                <c:ptCount val="15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2013/2014</c:v>
                </c:pt>
                <c:pt idx="4">
                  <c:v>2014/2015</c:v>
                </c:pt>
                <c:pt idx="5">
                  <c:v>2015/2016</c:v>
                </c:pt>
                <c:pt idx="6">
                  <c:v>2016/2017</c:v>
                </c:pt>
                <c:pt idx="7">
                  <c:v>2017/2018</c:v>
                </c:pt>
                <c:pt idx="8">
                  <c:v>2018/2019</c:v>
                </c:pt>
                <c:pt idx="9">
                  <c:v>2019/2020</c:v>
                </c:pt>
                <c:pt idx="10">
                  <c:v>2020/2021</c:v>
                </c:pt>
                <c:pt idx="11">
                  <c:v>2021/2022</c:v>
                </c:pt>
                <c:pt idx="12">
                  <c:v>2022/2023</c:v>
                </c:pt>
                <c:pt idx="13">
                  <c:v>2023/2024</c:v>
                </c:pt>
                <c:pt idx="14">
                  <c:v>2024/2025*</c:v>
                </c:pt>
              </c:strCache>
            </c:strRef>
          </c:cat>
          <c:val>
            <c:numRef>
              <c:f>'Data-Groundnuts'!$X$23:$AL$23</c:f>
              <c:numCache>
                <c:formatCode>0.000</c:formatCode>
                <c:ptCount val="15"/>
                <c:pt idx="0">
                  <c:v>22</c:v>
                </c:pt>
                <c:pt idx="1">
                  <c:v>16</c:v>
                </c:pt>
                <c:pt idx="2">
                  <c:v>20</c:v>
                </c:pt>
                <c:pt idx="3">
                  <c:v>22</c:v>
                </c:pt>
                <c:pt idx="4">
                  <c:v>25.8</c:v>
                </c:pt>
                <c:pt idx="5">
                  <c:v>9.5</c:v>
                </c:pt>
                <c:pt idx="6">
                  <c:v>27</c:v>
                </c:pt>
                <c:pt idx="7">
                  <c:v>28</c:v>
                </c:pt>
                <c:pt idx="8">
                  <c:v>9</c:v>
                </c:pt>
                <c:pt idx="9">
                  <c:v>22.4</c:v>
                </c:pt>
                <c:pt idx="10">
                  <c:v>18</c:v>
                </c:pt>
                <c:pt idx="11">
                  <c:v>20</c:v>
                </c:pt>
                <c:pt idx="12">
                  <c:v>15</c:v>
                </c:pt>
                <c:pt idx="13" formatCode="0.00">
                  <c:v>18</c:v>
                </c:pt>
                <c:pt idx="14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F4-45D1-9AB7-DF40A069A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09519"/>
        <c:axId val="1"/>
      </c:lineChart>
      <c:catAx>
        <c:axId val="59909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Ha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9909519"/>
        <c:crosses val="autoZero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91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GROUNDNUTS: AREA PLANTED AND PRODUCTION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GRONDBONE: OPPERVLAKTE EN PRODUKSIE</a:t>
            </a:r>
          </a:p>
        </c:rich>
      </c:tx>
      <c:layout>
        <c:manualLayout>
          <c:xMode val="edge"/>
          <c:yMode val="edge"/>
          <c:x val="0.3015871871649846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38804966257172"/>
          <c:y val="9.1935702197237901E-2"/>
          <c:w val="0.78963755903340327"/>
          <c:h val="0.6692497706361239"/>
        </c:manualLayout>
      </c:layout>
      <c:barChart>
        <c:barDir val="col"/>
        <c:grouping val="clustered"/>
        <c:varyColors val="0"/>
        <c:ser>
          <c:idx val="1"/>
          <c:order val="0"/>
          <c:tx>
            <c:v>Production / Produksie</c:v>
          </c:tx>
          <c:spPr>
            <a:solidFill>
              <a:srgbClr val="58595B"/>
            </a:solidFill>
            <a:ln>
              <a:solidFill>
                <a:srgbClr val="58595B"/>
              </a:solidFill>
            </a:ln>
          </c:spPr>
          <c:invertIfNegative val="0"/>
          <c:cat>
            <c:strRef>
              <c:f>'Data-Groundnuts'!$N$12:$AL$12</c:f>
              <c:strCache>
                <c:ptCount val="25"/>
                <c:pt idx="0">
                  <c:v>2000/2001</c:v>
                </c:pt>
                <c:pt idx="1">
                  <c:v>2001/2002</c:v>
                </c:pt>
                <c:pt idx="2">
                  <c:v>2002/2003</c:v>
                </c:pt>
                <c:pt idx="3">
                  <c:v>2003/2004</c:v>
                </c:pt>
                <c:pt idx="4">
                  <c:v>2004/2005</c:v>
                </c:pt>
                <c:pt idx="5">
                  <c:v>2005/2006</c:v>
                </c:pt>
                <c:pt idx="6">
                  <c:v>2006/2007</c:v>
                </c:pt>
                <c:pt idx="7">
                  <c:v>2007/2008</c:v>
                </c:pt>
                <c:pt idx="8">
                  <c:v>2008/2009</c:v>
                </c:pt>
                <c:pt idx="9">
                  <c:v>2009/2010</c:v>
                </c:pt>
                <c:pt idx="10">
                  <c:v>2010/2011</c:v>
                </c:pt>
                <c:pt idx="11">
                  <c:v>2011/2012</c:v>
                </c:pt>
                <c:pt idx="12">
                  <c:v>2012/2013</c:v>
                </c:pt>
                <c:pt idx="13">
                  <c:v>2013/2014</c:v>
                </c:pt>
                <c:pt idx="14">
                  <c:v>2014/2015</c:v>
                </c:pt>
                <c:pt idx="15">
                  <c:v>2015/2016</c:v>
                </c:pt>
                <c:pt idx="16">
                  <c:v>2016/2017</c:v>
                </c:pt>
                <c:pt idx="17">
                  <c:v>2017/2018</c:v>
                </c:pt>
                <c:pt idx="18">
                  <c:v>2018/2019</c:v>
                </c:pt>
                <c:pt idx="19">
                  <c:v>2019/2020</c:v>
                </c:pt>
                <c:pt idx="20">
                  <c:v>2020/2021</c:v>
                </c:pt>
                <c:pt idx="21">
                  <c:v>2021/2022</c:v>
                </c:pt>
                <c:pt idx="22">
                  <c:v>2022/2023</c:v>
                </c:pt>
                <c:pt idx="23">
                  <c:v>2023/2024</c:v>
                </c:pt>
                <c:pt idx="24">
                  <c:v>2024/2025*</c:v>
                </c:pt>
              </c:strCache>
            </c:strRef>
          </c:cat>
          <c:val>
            <c:numRef>
              <c:f>'Data-Groundnuts'!$N$45:$AL$45</c:f>
              <c:numCache>
                <c:formatCode>0.000</c:formatCode>
                <c:ptCount val="25"/>
                <c:pt idx="0">
                  <c:v>183.83999999999997</c:v>
                </c:pt>
                <c:pt idx="1">
                  <c:v>120.185</c:v>
                </c:pt>
                <c:pt idx="2">
                  <c:v>60.004999999999995</c:v>
                </c:pt>
                <c:pt idx="3">
                  <c:v>115</c:v>
                </c:pt>
                <c:pt idx="4">
                  <c:v>64</c:v>
                </c:pt>
                <c:pt idx="5">
                  <c:v>74</c:v>
                </c:pt>
                <c:pt idx="6">
                  <c:v>58</c:v>
                </c:pt>
                <c:pt idx="7">
                  <c:v>88.800000000000011</c:v>
                </c:pt>
                <c:pt idx="8">
                  <c:v>99.5</c:v>
                </c:pt>
                <c:pt idx="9">
                  <c:v>88</c:v>
                </c:pt>
                <c:pt idx="10">
                  <c:v>64.25</c:v>
                </c:pt>
                <c:pt idx="11">
                  <c:v>59</c:v>
                </c:pt>
                <c:pt idx="12">
                  <c:v>42.3</c:v>
                </c:pt>
                <c:pt idx="13">
                  <c:v>74.5</c:v>
                </c:pt>
                <c:pt idx="14">
                  <c:v>62.3</c:v>
                </c:pt>
                <c:pt idx="15">
                  <c:v>17.68</c:v>
                </c:pt>
                <c:pt idx="16">
                  <c:v>92.05</c:v>
                </c:pt>
                <c:pt idx="17">
                  <c:v>53.75</c:v>
                </c:pt>
                <c:pt idx="18">
                  <c:v>20.03</c:v>
                </c:pt>
                <c:pt idx="19">
                  <c:v>50.08</c:v>
                </c:pt>
                <c:pt idx="20">
                  <c:v>64.3</c:v>
                </c:pt>
                <c:pt idx="21">
                  <c:v>48.5</c:v>
                </c:pt>
                <c:pt idx="22">
                  <c:v>53</c:v>
                </c:pt>
                <c:pt idx="23">
                  <c:v>52</c:v>
                </c:pt>
                <c:pt idx="24">
                  <c:v>65.510999999999996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5-439A-824F-3ECEF81223D3}"/>
            </c:ext>
          </c:extLst>
        </c:ser>
        <c:ser>
          <c:idx val="0"/>
          <c:order val="1"/>
          <c:tx>
            <c:v>Area/Oppervlakte</c:v>
          </c:tx>
          <c:spPr>
            <a:solidFill>
              <a:srgbClr val="AE9344"/>
            </a:solidFill>
            <a:ln>
              <a:solidFill>
                <a:srgbClr val="AE9344"/>
              </a:solidFill>
            </a:ln>
          </c:spPr>
          <c:invertIfNegative val="0"/>
          <c:cat>
            <c:strRef>
              <c:f>'Data-Groundnuts'!$N$12:$AL$12</c:f>
              <c:strCache>
                <c:ptCount val="25"/>
                <c:pt idx="0">
                  <c:v>2000/2001</c:v>
                </c:pt>
                <c:pt idx="1">
                  <c:v>2001/2002</c:v>
                </c:pt>
                <c:pt idx="2">
                  <c:v>2002/2003</c:v>
                </c:pt>
                <c:pt idx="3">
                  <c:v>2003/2004</c:v>
                </c:pt>
                <c:pt idx="4">
                  <c:v>2004/2005</c:v>
                </c:pt>
                <c:pt idx="5">
                  <c:v>2005/2006</c:v>
                </c:pt>
                <c:pt idx="6">
                  <c:v>2006/2007</c:v>
                </c:pt>
                <c:pt idx="7">
                  <c:v>2007/2008</c:v>
                </c:pt>
                <c:pt idx="8">
                  <c:v>2008/2009</c:v>
                </c:pt>
                <c:pt idx="9">
                  <c:v>2009/2010</c:v>
                </c:pt>
                <c:pt idx="10">
                  <c:v>2010/2011</c:v>
                </c:pt>
                <c:pt idx="11">
                  <c:v>2011/2012</c:v>
                </c:pt>
                <c:pt idx="12">
                  <c:v>2012/2013</c:v>
                </c:pt>
                <c:pt idx="13">
                  <c:v>2013/2014</c:v>
                </c:pt>
                <c:pt idx="14">
                  <c:v>2014/2015</c:v>
                </c:pt>
                <c:pt idx="15">
                  <c:v>2015/2016</c:v>
                </c:pt>
                <c:pt idx="16">
                  <c:v>2016/2017</c:v>
                </c:pt>
                <c:pt idx="17">
                  <c:v>2017/2018</c:v>
                </c:pt>
                <c:pt idx="18">
                  <c:v>2018/2019</c:v>
                </c:pt>
                <c:pt idx="19">
                  <c:v>2019/2020</c:v>
                </c:pt>
                <c:pt idx="20">
                  <c:v>2020/2021</c:v>
                </c:pt>
                <c:pt idx="21">
                  <c:v>2021/2022</c:v>
                </c:pt>
                <c:pt idx="22">
                  <c:v>2022/2023</c:v>
                </c:pt>
                <c:pt idx="23">
                  <c:v>2023/2024</c:v>
                </c:pt>
                <c:pt idx="24">
                  <c:v>2024/2025*</c:v>
                </c:pt>
              </c:strCache>
            </c:strRef>
          </c:cat>
          <c:val>
            <c:numRef>
              <c:f>'Data-Groundnuts'!$N$25:$AL$25</c:f>
              <c:numCache>
                <c:formatCode>0.000</c:formatCode>
                <c:ptCount val="25"/>
                <c:pt idx="0">
                  <c:v>165.25</c:v>
                </c:pt>
                <c:pt idx="1">
                  <c:v>94.16</c:v>
                </c:pt>
                <c:pt idx="2">
                  <c:v>49.85</c:v>
                </c:pt>
                <c:pt idx="3">
                  <c:v>71.5</c:v>
                </c:pt>
                <c:pt idx="4">
                  <c:v>40</c:v>
                </c:pt>
                <c:pt idx="5">
                  <c:v>48.55</c:v>
                </c:pt>
                <c:pt idx="6">
                  <c:v>40.769999999999996</c:v>
                </c:pt>
                <c:pt idx="7">
                  <c:v>54.199999999999996</c:v>
                </c:pt>
                <c:pt idx="8">
                  <c:v>54.55</c:v>
                </c:pt>
                <c:pt idx="9">
                  <c:v>57.45</c:v>
                </c:pt>
                <c:pt idx="10">
                  <c:v>55.15</c:v>
                </c:pt>
                <c:pt idx="11">
                  <c:v>45.45</c:v>
                </c:pt>
                <c:pt idx="12">
                  <c:v>46.9</c:v>
                </c:pt>
                <c:pt idx="13">
                  <c:v>52.125</c:v>
                </c:pt>
                <c:pt idx="14">
                  <c:v>58</c:v>
                </c:pt>
                <c:pt idx="15">
                  <c:v>22.6</c:v>
                </c:pt>
                <c:pt idx="16">
                  <c:v>56</c:v>
                </c:pt>
                <c:pt idx="17">
                  <c:v>56.3</c:v>
                </c:pt>
                <c:pt idx="18">
                  <c:v>20.049999999999997</c:v>
                </c:pt>
                <c:pt idx="19">
                  <c:v>37.5</c:v>
                </c:pt>
                <c:pt idx="20">
                  <c:v>38.549999999999997</c:v>
                </c:pt>
                <c:pt idx="21">
                  <c:v>43.4</c:v>
                </c:pt>
                <c:pt idx="22">
                  <c:v>31.3</c:v>
                </c:pt>
                <c:pt idx="23">
                  <c:v>41.2</c:v>
                </c:pt>
                <c:pt idx="24">
                  <c:v>48.125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25-439A-824F-3ECEF8122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59423"/>
        <c:axId val="1"/>
      </c:barChart>
      <c:lineChart>
        <c:grouping val="standard"/>
        <c:varyColors val="0"/>
        <c:ser>
          <c:idx val="2"/>
          <c:order val="2"/>
          <c:tx>
            <c:v>Yield/Opbrengs</c:v>
          </c:tx>
          <c:spPr>
            <a:ln>
              <a:solidFill>
                <a:srgbClr val="3B6367"/>
              </a:solidFill>
            </a:ln>
          </c:spPr>
          <c:marker>
            <c:symbol val="none"/>
          </c:marker>
          <c:cat>
            <c:strRef>
              <c:f>'Data-Groundnuts'!$B$12:$AL$12</c:f>
              <c:strCache>
                <c:ptCount val="26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  <c:pt idx="23">
                  <c:v>2022/2023</c:v>
                </c:pt>
                <c:pt idx="24">
                  <c:v>2023/2024</c:v>
                </c:pt>
                <c:pt idx="25">
                  <c:v>2024/2025*</c:v>
                </c:pt>
              </c:strCache>
            </c:strRef>
          </c:cat>
          <c:val>
            <c:numRef>
              <c:f>'Data-Groundnuts'!$N$65:$AL$65</c:f>
              <c:numCache>
                <c:formatCode>0.000</c:formatCode>
                <c:ptCount val="25"/>
                <c:pt idx="0">
                  <c:v>1.1124962178517397</c:v>
                </c:pt>
                <c:pt idx="1">
                  <c:v>1.2763912489379781</c:v>
                </c:pt>
                <c:pt idx="2">
                  <c:v>1.2037111334002004</c:v>
                </c:pt>
                <c:pt idx="3">
                  <c:v>1.6083916083916083</c:v>
                </c:pt>
                <c:pt idx="4">
                  <c:v>1.6</c:v>
                </c:pt>
                <c:pt idx="5">
                  <c:v>1.5242018537590114</c:v>
                </c:pt>
                <c:pt idx="6">
                  <c:v>1.4226146676477804</c:v>
                </c:pt>
                <c:pt idx="7">
                  <c:v>1.6383763837638379</c:v>
                </c:pt>
                <c:pt idx="8">
                  <c:v>1.8240146654445464</c:v>
                </c:pt>
                <c:pt idx="9">
                  <c:v>1.5317667536988686</c:v>
                </c:pt>
                <c:pt idx="10">
                  <c:v>1.1650045330915684</c:v>
                </c:pt>
                <c:pt idx="11">
                  <c:v>1.2981298129812981</c:v>
                </c:pt>
                <c:pt idx="12">
                  <c:v>0.90191897654584219</c:v>
                </c:pt>
                <c:pt idx="13">
                  <c:v>1.4292565947242206</c:v>
                </c:pt>
                <c:pt idx="14">
                  <c:v>1.0741379310344827</c:v>
                </c:pt>
                <c:pt idx="15">
                  <c:v>0.78230088495575212</c:v>
                </c:pt>
                <c:pt idx="16">
                  <c:v>1.64375</c:v>
                </c:pt>
                <c:pt idx="17">
                  <c:v>0.95470692717584371</c:v>
                </c:pt>
                <c:pt idx="18">
                  <c:v>0.99900249376558625</c:v>
                </c:pt>
                <c:pt idx="19">
                  <c:v>1.3354666666666666</c:v>
                </c:pt>
                <c:pt idx="20">
                  <c:v>1.6679636835278859</c:v>
                </c:pt>
                <c:pt idx="21">
                  <c:v>1.1175115207373272</c:v>
                </c:pt>
                <c:pt idx="22">
                  <c:v>1.6932907348242812</c:v>
                </c:pt>
                <c:pt idx="23">
                  <c:v>1.262135922330097</c:v>
                </c:pt>
                <c:pt idx="24">
                  <c:v>1.3612675324675323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25-439A-824F-3ECEF8122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0594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Production Year / Produksiejare</a:t>
                </a:r>
              </a:p>
            </c:rich>
          </c:tx>
          <c:layout>
            <c:manualLayout>
              <c:xMode val="edge"/>
              <c:yMode val="edge"/>
              <c:x val="0.4182019149014824"/>
              <c:y val="0.8580422918833259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Thousand ha or ton</a:t>
                </a: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Duisend ha of ton</a:t>
                </a:r>
              </a:p>
            </c:rich>
          </c:tx>
          <c:layout>
            <c:manualLayout>
              <c:xMode val="edge"/>
              <c:yMode val="edge"/>
              <c:x val="1.0819193375475952E-2"/>
              <c:y val="0.3140980207662721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305942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0.9720905881483124"/>
              <c:y val="0.41598811469321051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wMode val="edge"/>
          <c:hMode val="edge"/>
          <c:x val="6.7378932386972748E-2"/>
          <c:y val="0.91296693573680654"/>
          <c:w val="0.96959751950020334"/>
          <c:h val="0.97980171346506217"/>
        </c:manualLayout>
      </c:layout>
      <c:overlay val="0"/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GROUNDNUTS: AREA PLANTED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GRONDBONE: OPPERVLAKTE </a:t>
            </a:r>
          </a:p>
        </c:rich>
      </c:tx>
      <c:layout>
        <c:manualLayout>
          <c:xMode val="edge"/>
          <c:yMode val="edge"/>
          <c:x val="0.34707977523936268"/>
          <c:y val="1.41535515607718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41968425226648"/>
          <c:y val="0.12645400400406179"/>
          <c:w val="0.84454767589885571"/>
          <c:h val="0.64101328805008462"/>
        </c:manualLayout>
      </c:layout>
      <c:barChart>
        <c:barDir val="col"/>
        <c:grouping val="clustered"/>
        <c:varyColors val="0"/>
        <c:ser>
          <c:idx val="0"/>
          <c:order val="0"/>
          <c:tx>
            <c:v>Area/Oppervlakte</c:v>
          </c:tx>
          <c:spPr>
            <a:solidFill>
              <a:srgbClr val="58595B"/>
            </a:solidFill>
          </c:spPr>
          <c:invertIfNegative val="0"/>
          <c:trendline>
            <c:trendlineType val="linear"/>
            <c:dispRSqr val="0"/>
            <c:dispEq val="0"/>
          </c:trendline>
          <c:cat>
            <c:strRef>
              <c:f>'Data-Groundnuts'!$D$12:$AL$12</c:f>
              <c:strCache>
                <c:ptCount val="26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  <c:pt idx="23">
                  <c:v>2022/2023</c:v>
                </c:pt>
                <c:pt idx="24">
                  <c:v>2023/2024</c:v>
                </c:pt>
                <c:pt idx="25">
                  <c:v>2024/2025*</c:v>
                </c:pt>
              </c:strCache>
            </c:strRef>
          </c:cat>
          <c:val>
            <c:numRef>
              <c:f>'Data-Groundnuts'!$D$25:$AL$25</c:f>
              <c:numCache>
                <c:formatCode>0.000</c:formatCode>
                <c:ptCount val="26"/>
                <c:pt idx="0">
                  <c:v>82.6</c:v>
                </c:pt>
                <c:pt idx="1">
                  <c:v>165.25</c:v>
                </c:pt>
                <c:pt idx="2">
                  <c:v>94.16</c:v>
                </c:pt>
                <c:pt idx="3">
                  <c:v>49.85</c:v>
                </c:pt>
                <c:pt idx="4">
                  <c:v>71.5</c:v>
                </c:pt>
                <c:pt idx="5">
                  <c:v>40</c:v>
                </c:pt>
                <c:pt idx="6">
                  <c:v>48.55</c:v>
                </c:pt>
                <c:pt idx="7">
                  <c:v>40.769999999999996</c:v>
                </c:pt>
                <c:pt idx="8">
                  <c:v>54.199999999999996</c:v>
                </c:pt>
                <c:pt idx="9">
                  <c:v>54.55</c:v>
                </c:pt>
                <c:pt idx="10">
                  <c:v>57.45</c:v>
                </c:pt>
                <c:pt idx="11">
                  <c:v>55.15</c:v>
                </c:pt>
                <c:pt idx="12">
                  <c:v>45.45</c:v>
                </c:pt>
                <c:pt idx="13">
                  <c:v>46.9</c:v>
                </c:pt>
                <c:pt idx="14">
                  <c:v>52.125</c:v>
                </c:pt>
                <c:pt idx="15">
                  <c:v>58</c:v>
                </c:pt>
                <c:pt idx="16">
                  <c:v>22.6</c:v>
                </c:pt>
                <c:pt idx="17">
                  <c:v>56</c:v>
                </c:pt>
                <c:pt idx="18">
                  <c:v>56.3</c:v>
                </c:pt>
                <c:pt idx="19">
                  <c:v>20.049999999999997</c:v>
                </c:pt>
                <c:pt idx="20">
                  <c:v>37.5</c:v>
                </c:pt>
                <c:pt idx="21">
                  <c:v>38.549999999999997</c:v>
                </c:pt>
                <c:pt idx="22">
                  <c:v>43.4</c:v>
                </c:pt>
                <c:pt idx="23">
                  <c:v>31.3</c:v>
                </c:pt>
                <c:pt idx="24">
                  <c:v>41.2</c:v>
                </c:pt>
                <c:pt idx="25">
                  <c:v>48.125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87-459A-B3F9-575F83B92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63743"/>
        <c:axId val="1"/>
      </c:barChart>
      <c:lineChart>
        <c:grouping val="standard"/>
        <c:varyColors val="0"/>
        <c:ser>
          <c:idx val="1"/>
          <c:order val="1"/>
          <c:tx>
            <c:strRef>
              <c:f>'Data-Groundnuts'!$AF$27</c:f>
              <c:strCache>
                <c:ptCount val="1"/>
              </c:strCache>
            </c:strRef>
          </c:tx>
          <c:marker>
            <c:symbol val="none"/>
          </c:marker>
          <c:val>
            <c:numRef>
              <c:f>'Data-Groundnuts'!$M$27:$AE$27</c:f>
              <c:numCache>
                <c:formatCode>0.000</c:formatCode>
                <c:ptCount val="1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87-459A-B3F9-575F83B928AD}"/>
            </c:ext>
          </c:extLst>
        </c:ser>
        <c:ser>
          <c:idx val="2"/>
          <c:order val="2"/>
          <c:tx>
            <c:strRef>
              <c:f>'Data-Groundnuts'!$AF$28</c:f>
              <c:strCache>
                <c:ptCount val="1"/>
              </c:strCache>
            </c:strRef>
          </c:tx>
          <c:marker>
            <c:symbol val="none"/>
          </c:marker>
          <c:val>
            <c:numRef>
              <c:f>'Data-Groundnuts'!$M$28:$AE$28</c:f>
              <c:numCache>
                <c:formatCode>0.000</c:formatCode>
                <c:ptCount val="1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87-459A-B3F9-575F83B92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63743"/>
        <c:axId val="1"/>
      </c:lineChart>
      <c:catAx>
        <c:axId val="530637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Production Year / Produksiejare</a:t>
                </a:r>
              </a:p>
            </c:rich>
          </c:tx>
          <c:layout>
            <c:manualLayout>
              <c:xMode val="edge"/>
              <c:yMode val="edge"/>
              <c:x val="0.39325440833980257"/>
              <c:y val="0.8802684758744779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2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Thousand ha or ton</a:t>
                </a: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Duisend ha of ton</a:t>
                </a:r>
              </a:p>
            </c:rich>
          </c:tx>
          <c:layout>
            <c:manualLayout>
              <c:xMode val="edge"/>
              <c:yMode val="edge"/>
              <c:x val="2.0384828656981258E-2"/>
              <c:y val="0.31619155152775713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3063743"/>
        <c:crosses val="autoZero"/>
        <c:crossBetween val="between"/>
        <c:majorUnit val="25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wMode val="edge"/>
          <c:hMode val="edge"/>
          <c:x val="6.3270581494214634E-2"/>
          <c:y val="0.92055477970914013"/>
          <c:w val="0.89153709659531999"/>
          <c:h val="1"/>
        </c:manualLayout>
      </c:layout>
      <c:overlay val="0"/>
      <c:txPr>
        <a:bodyPr/>
        <a:lstStyle/>
        <a:p>
          <a:pPr>
            <a:defRPr sz="9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GRAPH 6: GROUNDNUTS: PRODUCTION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GRAFIEK 6: GRONDBONE: PRODUKSIE </a:t>
            </a:r>
          </a:p>
        </c:rich>
      </c:tx>
      <c:layout>
        <c:manualLayout>
          <c:xMode val="edge"/>
          <c:yMode val="edge"/>
          <c:x val="0.301587094746959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41973052675464"/>
          <c:y val="9.1935702197237901E-2"/>
          <c:w val="0.79808595721147679"/>
          <c:h val="0.6692497706361239"/>
        </c:manualLayout>
      </c:layout>
      <c:barChart>
        <c:barDir val="col"/>
        <c:grouping val="clustered"/>
        <c:varyColors val="0"/>
        <c:ser>
          <c:idx val="0"/>
          <c:order val="0"/>
          <c:tx>
            <c:v>Produksie</c:v>
          </c:tx>
          <c:spPr>
            <a:solidFill>
              <a:srgbClr val="3B6367"/>
            </a:solidFill>
          </c:spPr>
          <c:invertIfNegative val="0"/>
          <c:cat>
            <c:strRef>
              <c:f>'Data-Groundnuts'!$D$12:$AL$12</c:f>
              <c:strCache>
                <c:ptCount val="26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  <c:pt idx="23">
                  <c:v>2022/2023</c:v>
                </c:pt>
                <c:pt idx="24">
                  <c:v>2023/2024</c:v>
                </c:pt>
                <c:pt idx="25">
                  <c:v>2024/2025*</c:v>
                </c:pt>
              </c:strCache>
            </c:strRef>
          </c:cat>
          <c:val>
            <c:numRef>
              <c:f>'Data-Groundnuts'!$M$45:$AL$45</c:f>
              <c:numCache>
                <c:formatCode>0.000</c:formatCode>
                <c:ptCount val="26"/>
                <c:pt idx="0">
                  <c:v>113.55000000000001</c:v>
                </c:pt>
                <c:pt idx="1">
                  <c:v>183.83999999999997</c:v>
                </c:pt>
                <c:pt idx="2">
                  <c:v>120.185</c:v>
                </c:pt>
                <c:pt idx="3">
                  <c:v>60.004999999999995</c:v>
                </c:pt>
                <c:pt idx="4">
                  <c:v>115</c:v>
                </c:pt>
                <c:pt idx="5">
                  <c:v>64</c:v>
                </c:pt>
                <c:pt idx="6">
                  <c:v>74</c:v>
                </c:pt>
                <c:pt idx="7">
                  <c:v>58</c:v>
                </c:pt>
                <c:pt idx="8">
                  <c:v>88.800000000000011</c:v>
                </c:pt>
                <c:pt idx="9">
                  <c:v>99.5</c:v>
                </c:pt>
                <c:pt idx="10">
                  <c:v>88</c:v>
                </c:pt>
                <c:pt idx="11">
                  <c:v>64.25</c:v>
                </c:pt>
                <c:pt idx="12">
                  <c:v>59</c:v>
                </c:pt>
                <c:pt idx="13">
                  <c:v>42.3</c:v>
                </c:pt>
                <c:pt idx="14">
                  <c:v>74.5</c:v>
                </c:pt>
                <c:pt idx="15">
                  <c:v>62.3</c:v>
                </c:pt>
                <c:pt idx="16">
                  <c:v>17.68</c:v>
                </c:pt>
                <c:pt idx="17">
                  <c:v>92.05</c:v>
                </c:pt>
                <c:pt idx="18">
                  <c:v>53.75</c:v>
                </c:pt>
                <c:pt idx="19">
                  <c:v>20.03</c:v>
                </c:pt>
                <c:pt idx="20">
                  <c:v>50.08</c:v>
                </c:pt>
                <c:pt idx="21">
                  <c:v>64.3</c:v>
                </c:pt>
                <c:pt idx="22">
                  <c:v>48.5</c:v>
                </c:pt>
                <c:pt idx="23">
                  <c:v>53</c:v>
                </c:pt>
                <c:pt idx="24">
                  <c:v>52</c:v>
                </c:pt>
                <c:pt idx="25">
                  <c:v>65.510999999999996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8-4AE4-A531-E1A6BCABA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73823"/>
        <c:axId val="1"/>
      </c:barChart>
      <c:catAx>
        <c:axId val="530738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Production Year / Produksiejare</a:t>
                </a:r>
              </a:p>
            </c:rich>
          </c:tx>
          <c:layout>
            <c:manualLayout>
              <c:xMode val="edge"/>
              <c:yMode val="edge"/>
              <c:x val="0.39325440833980257"/>
              <c:y val="0.8802684758744779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Thousand ha or ton</a:t>
                </a: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Duisend ha of ton</a:t>
                </a:r>
              </a:p>
            </c:rich>
          </c:tx>
          <c:layout>
            <c:manualLayout>
              <c:xMode val="edge"/>
              <c:yMode val="edge"/>
              <c:x val="2.0384643820930835E-2"/>
              <c:y val="0.31619168358672145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3073823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wMode val="edge"/>
          <c:hMode val="edge"/>
          <c:x val="6.4913773982477538E-2"/>
          <c:y val="0.91636600141963387"/>
          <c:w val="0.89318028908358293"/>
          <c:h val="0.9958109575925651"/>
        </c:manualLayout>
      </c:layout>
      <c:overlay val="0"/>
      <c:txPr>
        <a:bodyPr/>
        <a:lstStyle/>
        <a:p>
          <a:pPr>
            <a:defRPr sz="88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GRAPH 6: GROUNDNUTS: OPBRENGS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GRAFIEK 6: GRONDBONE: YIELD </a:t>
            </a:r>
          </a:p>
        </c:rich>
      </c:tx>
      <c:layout>
        <c:manualLayout>
          <c:xMode val="edge"/>
          <c:yMode val="edge"/>
          <c:x val="0.301587094746959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41973052675464"/>
          <c:y val="9.1935702197237901E-2"/>
          <c:w val="0.79808595721147679"/>
          <c:h val="0.6692497706361239"/>
        </c:manualLayout>
      </c:layout>
      <c:barChart>
        <c:barDir val="col"/>
        <c:grouping val="clustered"/>
        <c:varyColors val="0"/>
        <c:ser>
          <c:idx val="0"/>
          <c:order val="0"/>
          <c:tx>
            <c:v>Yield</c:v>
          </c:tx>
          <c:spPr>
            <a:solidFill>
              <a:srgbClr val="AE9344"/>
            </a:solidFill>
          </c:spPr>
          <c:invertIfNegative val="0"/>
          <c:cat>
            <c:strRef>
              <c:f>'Data-Groundnuts'!$D$12:$AL$12</c:f>
              <c:strCache>
                <c:ptCount val="26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  <c:pt idx="23">
                  <c:v>2022/2023</c:v>
                </c:pt>
                <c:pt idx="24">
                  <c:v>2023/2024</c:v>
                </c:pt>
                <c:pt idx="25">
                  <c:v>2024/2025*</c:v>
                </c:pt>
              </c:strCache>
            </c:strRef>
          </c:cat>
          <c:val>
            <c:numRef>
              <c:f>'Data-Groundnuts'!$M$65:$AL$65</c:f>
              <c:numCache>
                <c:formatCode>0.000</c:formatCode>
                <c:ptCount val="26"/>
                <c:pt idx="0">
                  <c:v>1.3746973365617436</c:v>
                </c:pt>
                <c:pt idx="1">
                  <c:v>1.1124962178517397</c:v>
                </c:pt>
                <c:pt idx="2">
                  <c:v>1.2763912489379781</c:v>
                </c:pt>
                <c:pt idx="3">
                  <c:v>1.2037111334002004</c:v>
                </c:pt>
                <c:pt idx="4">
                  <c:v>1.6083916083916083</c:v>
                </c:pt>
                <c:pt idx="5">
                  <c:v>1.6</c:v>
                </c:pt>
                <c:pt idx="6">
                  <c:v>1.5242018537590114</c:v>
                </c:pt>
                <c:pt idx="7">
                  <c:v>1.4226146676477804</c:v>
                </c:pt>
                <c:pt idx="8">
                  <c:v>1.6383763837638379</c:v>
                </c:pt>
                <c:pt idx="9">
                  <c:v>1.8240146654445464</c:v>
                </c:pt>
                <c:pt idx="10">
                  <c:v>1.5317667536988686</c:v>
                </c:pt>
                <c:pt idx="11">
                  <c:v>1.1650045330915684</c:v>
                </c:pt>
                <c:pt idx="12">
                  <c:v>1.2981298129812981</c:v>
                </c:pt>
                <c:pt idx="13">
                  <c:v>0.90191897654584219</c:v>
                </c:pt>
                <c:pt idx="14">
                  <c:v>1.4292565947242206</c:v>
                </c:pt>
                <c:pt idx="15">
                  <c:v>1.0741379310344827</c:v>
                </c:pt>
                <c:pt idx="16">
                  <c:v>0.78230088495575212</c:v>
                </c:pt>
                <c:pt idx="17">
                  <c:v>1.64375</c:v>
                </c:pt>
                <c:pt idx="18">
                  <c:v>0.95470692717584371</c:v>
                </c:pt>
                <c:pt idx="19">
                  <c:v>0.99900249376558625</c:v>
                </c:pt>
                <c:pt idx="20">
                  <c:v>1.3354666666666666</c:v>
                </c:pt>
                <c:pt idx="21">
                  <c:v>1.6679636835278859</c:v>
                </c:pt>
                <c:pt idx="22">
                  <c:v>1.1175115207373272</c:v>
                </c:pt>
                <c:pt idx="23">
                  <c:v>1.6932907348242812</c:v>
                </c:pt>
                <c:pt idx="24">
                  <c:v>1.262135922330097</c:v>
                </c:pt>
                <c:pt idx="25">
                  <c:v>1.3612675324675323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E-45CD-A8BD-9340530E5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16063"/>
        <c:axId val="1"/>
      </c:barChart>
      <c:lineChart>
        <c:grouping val="standard"/>
        <c:varyColors val="0"/>
        <c:ser>
          <c:idx val="1"/>
          <c:order val="1"/>
          <c:tx>
            <c:strRef>
              <c:f>'Data-Groundnuts'!$AK$67</c:f>
              <c:strCache>
                <c:ptCount val="1"/>
                <c:pt idx="0">
                  <c:v>1,420</c:v>
                </c:pt>
              </c:strCache>
            </c:strRef>
          </c:tx>
          <c:marker>
            <c:symbol val="none"/>
          </c:marker>
          <c:val>
            <c:numRef>
              <c:f>'Data-Groundnuts'!$Z$67:$AD$67</c:f>
              <c:numCache>
                <c:formatCode>0.000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7E-45CD-A8BD-9340530E5901}"/>
            </c:ext>
          </c:extLst>
        </c:ser>
        <c:ser>
          <c:idx val="2"/>
          <c:order val="2"/>
          <c:tx>
            <c:strRef>
              <c:f>'Data-Groundnuts'!$AK$68</c:f>
              <c:strCache>
                <c:ptCount val="1"/>
                <c:pt idx="0">
                  <c:v>1,282</c:v>
                </c:pt>
              </c:strCache>
            </c:strRef>
          </c:tx>
          <c:spPr>
            <a:ln>
              <a:solidFill>
                <a:srgbClr val="3B6367"/>
              </a:solidFill>
            </a:ln>
          </c:spPr>
          <c:marker>
            <c:symbol val="none"/>
          </c:marker>
          <c:val>
            <c:numRef>
              <c:f>'Data-Groundnuts'!$U$68:$AD$68</c:f>
              <c:numCache>
                <c:formatCode>0.000</c:formatCode>
                <c:ptCount val="10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7E-45CD-A8BD-9340530E5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6063"/>
        <c:axId val="1"/>
      </c:lineChart>
      <c:catAx>
        <c:axId val="531160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Production Year / Produksiejare</a:t>
                </a:r>
              </a:p>
            </c:rich>
          </c:tx>
          <c:layout>
            <c:manualLayout>
              <c:xMode val="edge"/>
              <c:yMode val="edge"/>
              <c:x val="0.39325440833980257"/>
              <c:y val="0.8802684758744779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2.0384643820930835E-2"/>
              <c:y val="0.31619168358672145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3116063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wMode val="edge"/>
          <c:hMode val="edge"/>
          <c:x val="5.9983549591512322E-2"/>
          <c:y val="0.92055504382706876"/>
          <c:w val="0.88825006469261769"/>
          <c:h val="1"/>
        </c:manualLayout>
      </c:layout>
      <c:overlay val="0"/>
      <c:txPr>
        <a:bodyPr/>
        <a:lstStyle/>
        <a:p>
          <a:pPr>
            <a:defRPr sz="46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Area grown to Groundnuts in South Africa</a:t>
            </a:r>
          </a:p>
        </c:rich>
      </c:tx>
      <c:layout>
        <c:manualLayout>
          <c:xMode val="edge"/>
          <c:yMode val="edge"/>
          <c:x val="0.23490379283575466"/>
          <c:y val="3.05287310784265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680355160932297E-2"/>
          <c:y val="0.11864406779661017"/>
          <c:w val="0.86459489456159822"/>
          <c:h val="0.662711864406779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'Data-Groundnuts'!$A$16</c:f>
              <c:strCache>
                <c:ptCount val="1"/>
                <c:pt idx="0">
                  <c:v> Noord-Kaap/N. Cape</c:v>
                </c:pt>
              </c:strCache>
            </c:strRef>
          </c:tx>
          <c:spPr>
            <a:solidFill>
              <a:srgbClr val="5859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'Data-Groundnuts'!$D$12:$AL$12</c:f>
              <c:strCache>
                <c:ptCount val="26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  <c:pt idx="23">
                  <c:v>2022/2023</c:v>
                </c:pt>
                <c:pt idx="24">
                  <c:v>2023/2024</c:v>
                </c:pt>
                <c:pt idx="25">
                  <c:v>2024/2025*</c:v>
                </c:pt>
              </c:strCache>
            </c:strRef>
          </c:cat>
          <c:val>
            <c:numRef>
              <c:f>'Data-Groundnuts'!$D$16:$AL$16</c:f>
              <c:numCache>
                <c:formatCode>0.000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7.5</c:v>
                </c:pt>
                <c:pt idx="3">
                  <c:v>6</c:v>
                </c:pt>
                <c:pt idx="4">
                  <c:v>13.4</c:v>
                </c:pt>
                <c:pt idx="5">
                  <c:v>6</c:v>
                </c:pt>
                <c:pt idx="6">
                  <c:v>9</c:v>
                </c:pt>
                <c:pt idx="7">
                  <c:v>7.2</c:v>
                </c:pt>
                <c:pt idx="8">
                  <c:v>7</c:v>
                </c:pt>
                <c:pt idx="9">
                  <c:v>10</c:v>
                </c:pt>
                <c:pt idx="10">
                  <c:v>10</c:v>
                </c:pt>
                <c:pt idx="11">
                  <c:v>7.5</c:v>
                </c:pt>
                <c:pt idx="12">
                  <c:v>6.5</c:v>
                </c:pt>
                <c:pt idx="13">
                  <c:v>7</c:v>
                </c:pt>
                <c:pt idx="14">
                  <c:v>7</c:v>
                </c:pt>
                <c:pt idx="15">
                  <c:v>7.1</c:v>
                </c:pt>
                <c:pt idx="16">
                  <c:v>5</c:v>
                </c:pt>
                <c:pt idx="17">
                  <c:v>4</c:v>
                </c:pt>
                <c:pt idx="18">
                  <c:v>2.8</c:v>
                </c:pt>
                <c:pt idx="19">
                  <c:v>1.2</c:v>
                </c:pt>
                <c:pt idx="20">
                  <c:v>1.2</c:v>
                </c:pt>
                <c:pt idx="21">
                  <c:v>1.5</c:v>
                </c:pt>
                <c:pt idx="22">
                  <c:v>2.4</c:v>
                </c:pt>
                <c:pt idx="23">
                  <c:v>2</c:v>
                </c:pt>
                <c:pt idx="24" formatCode="0.00">
                  <c:v>4.2</c:v>
                </c:pt>
                <c:pt idx="25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D9-4190-BED5-631F67703166}"/>
            </c:ext>
          </c:extLst>
        </c:ser>
        <c:ser>
          <c:idx val="1"/>
          <c:order val="1"/>
          <c:tx>
            <c:strRef>
              <c:f>'Data-Groundnuts'!$A$17</c:f>
              <c:strCache>
                <c:ptCount val="1"/>
                <c:pt idx="0">
                  <c:v> Vrystaat/Free State</c:v>
                </c:pt>
              </c:strCache>
            </c:strRef>
          </c:tx>
          <c:spPr>
            <a:solidFill>
              <a:srgbClr val="AE934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'Data-Groundnuts'!$D$12:$AL$12</c:f>
              <c:strCache>
                <c:ptCount val="26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  <c:pt idx="23">
                  <c:v>2022/2023</c:v>
                </c:pt>
                <c:pt idx="24">
                  <c:v>2023/2024</c:v>
                </c:pt>
                <c:pt idx="25">
                  <c:v>2024/2025*</c:v>
                </c:pt>
              </c:strCache>
            </c:strRef>
          </c:cat>
          <c:val>
            <c:numRef>
              <c:f>'Data-Groundnuts'!$D$17:$AL$17</c:f>
              <c:numCache>
                <c:formatCode>0.000</c:formatCode>
                <c:ptCount val="26"/>
                <c:pt idx="0">
                  <c:v>20</c:v>
                </c:pt>
                <c:pt idx="1">
                  <c:v>52</c:v>
                </c:pt>
                <c:pt idx="2">
                  <c:v>33</c:v>
                </c:pt>
                <c:pt idx="3">
                  <c:v>22.5</c:v>
                </c:pt>
                <c:pt idx="4">
                  <c:v>23.5</c:v>
                </c:pt>
                <c:pt idx="5">
                  <c:v>18.5</c:v>
                </c:pt>
                <c:pt idx="6">
                  <c:v>20</c:v>
                </c:pt>
                <c:pt idx="7">
                  <c:v>18.8</c:v>
                </c:pt>
                <c:pt idx="8">
                  <c:v>25.5</c:v>
                </c:pt>
                <c:pt idx="9">
                  <c:v>21.5</c:v>
                </c:pt>
                <c:pt idx="10">
                  <c:v>25</c:v>
                </c:pt>
                <c:pt idx="11">
                  <c:v>23</c:v>
                </c:pt>
                <c:pt idx="12">
                  <c:v>20</c:v>
                </c:pt>
                <c:pt idx="13">
                  <c:v>18</c:v>
                </c:pt>
                <c:pt idx="14">
                  <c:v>20</c:v>
                </c:pt>
                <c:pt idx="15">
                  <c:v>22.5</c:v>
                </c:pt>
                <c:pt idx="16">
                  <c:v>6.5</c:v>
                </c:pt>
                <c:pt idx="17">
                  <c:v>22</c:v>
                </c:pt>
                <c:pt idx="18">
                  <c:v>22</c:v>
                </c:pt>
                <c:pt idx="19">
                  <c:v>8</c:v>
                </c:pt>
                <c:pt idx="20">
                  <c:v>11</c:v>
                </c:pt>
                <c:pt idx="21">
                  <c:v>16</c:v>
                </c:pt>
                <c:pt idx="22">
                  <c:v>19</c:v>
                </c:pt>
                <c:pt idx="23">
                  <c:v>12.3</c:v>
                </c:pt>
                <c:pt idx="24" formatCode="0.00">
                  <c:v>17</c:v>
                </c:pt>
                <c:pt idx="25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D9-4190-BED5-631F67703166}"/>
            </c:ext>
          </c:extLst>
        </c:ser>
        <c:ser>
          <c:idx val="2"/>
          <c:order val="2"/>
          <c:tx>
            <c:strRef>
              <c:f>'Data-Groundnuts'!$A$19</c:f>
              <c:strCache>
                <c:ptCount val="1"/>
                <c:pt idx="0">
                  <c:v> Kwazulu-Natal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'Data-Groundnuts'!$D$12:$AL$12</c:f>
              <c:strCache>
                <c:ptCount val="26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  <c:pt idx="23">
                  <c:v>2022/2023</c:v>
                </c:pt>
                <c:pt idx="24">
                  <c:v>2023/2024</c:v>
                </c:pt>
                <c:pt idx="25">
                  <c:v>2024/2025*</c:v>
                </c:pt>
              </c:strCache>
            </c:strRef>
          </c:cat>
          <c:val>
            <c:numRef>
              <c:f>'Data-Groundnuts'!$D$19:$AL$19</c:f>
              <c:numCache>
                <c:formatCode>0.000</c:formatCode>
                <c:ptCount val="26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0.1</c:v>
                </c:pt>
                <c:pt idx="4">
                  <c:v>0.15</c:v>
                </c:pt>
                <c:pt idx="5">
                  <c:v>0.15</c:v>
                </c:pt>
                <c:pt idx="6">
                  <c:v>0</c:v>
                </c:pt>
                <c:pt idx="7">
                  <c:v>0.02</c:v>
                </c:pt>
                <c:pt idx="8">
                  <c:v>0.05</c:v>
                </c:pt>
                <c:pt idx="9">
                  <c:v>0</c:v>
                </c:pt>
                <c:pt idx="10">
                  <c:v>0.2</c:v>
                </c:pt>
                <c:pt idx="11">
                  <c:v>0.15</c:v>
                </c:pt>
                <c:pt idx="12">
                  <c:v>0.15</c:v>
                </c:pt>
                <c:pt idx="13">
                  <c:v>0.15</c:v>
                </c:pt>
                <c:pt idx="14">
                  <c:v>7.4999999999999997E-2</c:v>
                </c:pt>
                <c:pt idx="15">
                  <c:v>0.1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0.05</c:v>
                </c:pt>
                <c:pt idx="22">
                  <c:v>0</c:v>
                </c:pt>
                <c:pt idx="23">
                  <c:v>0</c:v>
                </c:pt>
                <c:pt idx="24" formatCode="0.00">
                  <c:v>0.3</c:v>
                </c:pt>
                <c:pt idx="25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D9-4190-BED5-631F67703166}"/>
            </c:ext>
          </c:extLst>
        </c:ser>
        <c:ser>
          <c:idx val="3"/>
          <c:order val="3"/>
          <c:tx>
            <c:strRef>
              <c:f>'Data-Groundnuts'!$A$20</c:f>
              <c:strCache>
                <c:ptCount val="1"/>
                <c:pt idx="0">
                  <c:v> Mpumalanga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'Data-Groundnuts'!$D$12:$AL$12</c:f>
              <c:strCache>
                <c:ptCount val="26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  <c:pt idx="23">
                  <c:v>2022/2023</c:v>
                </c:pt>
                <c:pt idx="24">
                  <c:v>2023/2024</c:v>
                </c:pt>
                <c:pt idx="25">
                  <c:v>2024/2025*</c:v>
                </c:pt>
              </c:strCache>
            </c:strRef>
          </c:cat>
          <c:val>
            <c:numRef>
              <c:f>'Data-Groundnuts'!$D$20:$AL$20</c:f>
              <c:numCache>
                <c:formatCode>0.000</c:formatCode>
                <c:ptCount val="26"/>
                <c:pt idx="0">
                  <c:v>0.4</c:v>
                </c:pt>
                <c:pt idx="1">
                  <c:v>0.85</c:v>
                </c:pt>
                <c:pt idx="2">
                  <c:v>0.25</c:v>
                </c:pt>
                <c:pt idx="3">
                  <c:v>0.2</c:v>
                </c:pt>
                <c:pt idx="4">
                  <c:v>0.6</c:v>
                </c:pt>
                <c:pt idx="5">
                  <c:v>0.4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0.75</c:v>
                </c:pt>
                <c:pt idx="14">
                  <c:v>0.05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 formatCode="0.00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D9-4190-BED5-631F67703166}"/>
            </c:ext>
          </c:extLst>
        </c:ser>
        <c:ser>
          <c:idx val="4"/>
          <c:order val="4"/>
          <c:tx>
            <c:strRef>
              <c:f>'Data-Groundnuts'!$A$21</c:f>
              <c:strCache>
                <c:ptCount val="1"/>
                <c:pt idx="0">
                  <c:v> Limpopo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'Data-Groundnuts'!$D$12:$AL$12</c:f>
              <c:strCache>
                <c:ptCount val="26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  <c:pt idx="23">
                  <c:v>2022/2023</c:v>
                </c:pt>
                <c:pt idx="24">
                  <c:v>2023/2024</c:v>
                </c:pt>
                <c:pt idx="25">
                  <c:v>2024/2025*</c:v>
                </c:pt>
              </c:strCache>
            </c:strRef>
          </c:cat>
          <c:val>
            <c:numRef>
              <c:f>'Data-Groundnuts'!$D$21:$AL$21</c:f>
              <c:numCache>
                <c:formatCode>0.000</c:formatCode>
                <c:ptCount val="26"/>
                <c:pt idx="0">
                  <c:v>3</c:v>
                </c:pt>
                <c:pt idx="1">
                  <c:v>4.5</c:v>
                </c:pt>
                <c:pt idx="2">
                  <c:v>5</c:v>
                </c:pt>
                <c:pt idx="3">
                  <c:v>2.0499999999999998</c:v>
                </c:pt>
                <c:pt idx="4">
                  <c:v>2.0499999999999998</c:v>
                </c:pt>
                <c:pt idx="5">
                  <c:v>1.3</c:v>
                </c:pt>
                <c:pt idx="6">
                  <c:v>1.5</c:v>
                </c:pt>
                <c:pt idx="7">
                  <c:v>1.7</c:v>
                </c:pt>
                <c:pt idx="8">
                  <c:v>2.6</c:v>
                </c:pt>
                <c:pt idx="9">
                  <c:v>3</c:v>
                </c:pt>
                <c:pt idx="10">
                  <c:v>2.2000000000000002</c:v>
                </c:pt>
                <c:pt idx="11">
                  <c:v>2.5</c:v>
                </c:pt>
                <c:pt idx="12">
                  <c:v>2.8</c:v>
                </c:pt>
                <c:pt idx="13">
                  <c:v>1</c:v>
                </c:pt>
                <c:pt idx="14">
                  <c:v>3</c:v>
                </c:pt>
                <c:pt idx="15">
                  <c:v>2.5</c:v>
                </c:pt>
                <c:pt idx="16">
                  <c:v>1.6</c:v>
                </c:pt>
                <c:pt idx="17">
                  <c:v>3</c:v>
                </c:pt>
                <c:pt idx="18">
                  <c:v>3.5</c:v>
                </c:pt>
                <c:pt idx="19">
                  <c:v>1.85</c:v>
                </c:pt>
                <c:pt idx="20">
                  <c:v>2.9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 formatCode="0.00">
                  <c:v>1.7</c:v>
                </c:pt>
                <c:pt idx="25">
                  <c:v>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D9-4190-BED5-631F67703166}"/>
            </c:ext>
          </c:extLst>
        </c:ser>
        <c:ser>
          <c:idx val="5"/>
          <c:order val="5"/>
          <c:tx>
            <c:strRef>
              <c:f>'Data-Groundnuts'!$A$22</c:f>
              <c:strCache>
                <c:ptCount val="1"/>
                <c:pt idx="0">
                  <c:v> Gauteng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'Data-Groundnuts'!$D$12:$AL$12</c:f>
              <c:strCache>
                <c:ptCount val="26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  <c:pt idx="23">
                  <c:v>2022/2023</c:v>
                </c:pt>
                <c:pt idx="24">
                  <c:v>2023/2024</c:v>
                </c:pt>
                <c:pt idx="25">
                  <c:v>2024/2025*</c:v>
                </c:pt>
              </c:strCache>
            </c:strRef>
          </c:cat>
          <c:val>
            <c:numRef>
              <c:f>'Data-Groundnuts'!$D$22:$AL$22</c:f>
              <c:numCache>
                <c:formatCode>0.000</c:formatCode>
                <c:ptCount val="26"/>
                <c:pt idx="0">
                  <c:v>0</c:v>
                </c:pt>
                <c:pt idx="1">
                  <c:v>0.7</c:v>
                </c:pt>
                <c:pt idx="2">
                  <c:v>0.21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 formatCode="0.00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D9-4190-BED5-631F67703166}"/>
            </c:ext>
          </c:extLst>
        </c:ser>
        <c:ser>
          <c:idx val="6"/>
          <c:order val="6"/>
          <c:tx>
            <c:strRef>
              <c:f>'Data-Groundnuts'!$A$23</c:f>
              <c:strCache>
                <c:ptCount val="1"/>
                <c:pt idx="0">
                  <c:v> Noordwes/North West</c:v>
                </c:pt>
              </c:strCache>
            </c:strRef>
          </c:tx>
          <c:spPr>
            <a:solidFill>
              <a:srgbClr val="3B6367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'Data-Groundnuts'!$D$12:$AL$12</c:f>
              <c:strCache>
                <c:ptCount val="26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  <c:pt idx="23">
                  <c:v>2022/2023</c:v>
                </c:pt>
                <c:pt idx="24">
                  <c:v>2023/2024</c:v>
                </c:pt>
                <c:pt idx="25">
                  <c:v>2024/2025*</c:v>
                </c:pt>
              </c:strCache>
            </c:strRef>
          </c:cat>
          <c:val>
            <c:numRef>
              <c:f>'Data-Groundnuts'!$D$23:$AL$23</c:f>
              <c:numCache>
                <c:formatCode>0.000</c:formatCode>
                <c:ptCount val="26"/>
                <c:pt idx="0">
                  <c:v>50</c:v>
                </c:pt>
                <c:pt idx="1">
                  <c:v>92</c:v>
                </c:pt>
                <c:pt idx="2">
                  <c:v>48</c:v>
                </c:pt>
                <c:pt idx="3">
                  <c:v>19</c:v>
                </c:pt>
                <c:pt idx="4">
                  <c:v>31.8</c:v>
                </c:pt>
                <c:pt idx="5">
                  <c:v>13.6</c:v>
                </c:pt>
                <c:pt idx="6">
                  <c:v>18</c:v>
                </c:pt>
                <c:pt idx="7">
                  <c:v>13</c:v>
                </c:pt>
                <c:pt idx="8">
                  <c:v>19</c:v>
                </c:pt>
                <c:pt idx="9">
                  <c:v>20</c:v>
                </c:pt>
                <c:pt idx="10">
                  <c:v>20</c:v>
                </c:pt>
                <c:pt idx="11">
                  <c:v>22</c:v>
                </c:pt>
                <c:pt idx="12">
                  <c:v>16</c:v>
                </c:pt>
                <c:pt idx="13">
                  <c:v>20</c:v>
                </c:pt>
                <c:pt idx="14">
                  <c:v>22</c:v>
                </c:pt>
                <c:pt idx="15">
                  <c:v>25.8</c:v>
                </c:pt>
                <c:pt idx="16">
                  <c:v>9.5</c:v>
                </c:pt>
                <c:pt idx="17">
                  <c:v>27</c:v>
                </c:pt>
                <c:pt idx="18">
                  <c:v>28</c:v>
                </c:pt>
                <c:pt idx="19">
                  <c:v>9</c:v>
                </c:pt>
                <c:pt idx="20">
                  <c:v>22.4</c:v>
                </c:pt>
                <c:pt idx="21">
                  <c:v>18</c:v>
                </c:pt>
                <c:pt idx="22">
                  <c:v>20</c:v>
                </c:pt>
                <c:pt idx="23">
                  <c:v>15</c:v>
                </c:pt>
                <c:pt idx="24" formatCode="0.00">
                  <c:v>18</c:v>
                </c:pt>
                <c:pt idx="25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D9-4190-BED5-631F67703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65183"/>
        <c:axId val="1"/>
      </c:barChart>
      <c:catAx>
        <c:axId val="530651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Years</a:t>
                </a:r>
              </a:p>
            </c:rich>
          </c:tx>
          <c:layout>
            <c:manualLayout>
              <c:xMode val="edge"/>
              <c:yMode val="edge"/>
              <c:x val="0.45588268455879633"/>
              <c:y val="0.889230261311675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hectares</a:t>
                </a:r>
              </a:p>
            </c:rich>
          </c:tx>
          <c:layout>
            <c:manualLayout>
              <c:xMode val="edge"/>
              <c:yMode val="edge"/>
              <c:x val="1.0330579276182026E-2"/>
              <c:y val="0.36224473827564008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065183"/>
        <c:crosses val="autoZero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3.3744131455399062E-2"/>
          <c:y val="0.93594347876326789"/>
          <c:w val="0.94219483568075124"/>
          <c:h val="0.971462321926740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Production of Groundnuts in South Africa</a:t>
            </a:r>
          </a:p>
        </c:rich>
      </c:tx>
      <c:layout>
        <c:manualLayout>
          <c:xMode val="edge"/>
          <c:yMode val="edge"/>
          <c:x val="0.23259592991016967"/>
          <c:y val="2.84920666323744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2615568806405"/>
          <c:y val="0.13781036077602787"/>
          <c:w val="0.72736655571088182"/>
          <c:h val="0.640415202492449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'Data-Groundnuts'!$A$36</c:f>
              <c:strCache>
                <c:ptCount val="1"/>
                <c:pt idx="0">
                  <c:v> Noord-Kaap/N. Cape</c:v>
                </c:pt>
              </c:strCache>
            </c:strRef>
          </c:tx>
          <c:spPr>
            <a:solidFill>
              <a:srgbClr val="58595B"/>
            </a:solidFill>
            <a:ln w="12700">
              <a:solidFill>
                <a:srgbClr val="58595B"/>
              </a:solidFill>
              <a:prstDash val="solid"/>
            </a:ln>
          </c:spPr>
          <c:invertIfNegative val="0"/>
          <c:cat>
            <c:strRef>
              <c:f>'Data-Groundnuts'!$D$32:$AL$32</c:f>
              <c:strCache>
                <c:ptCount val="26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  <c:pt idx="23">
                  <c:v>2022/23</c:v>
                </c:pt>
                <c:pt idx="24">
                  <c:v>2023/2024</c:v>
                </c:pt>
                <c:pt idx="25">
                  <c:v>2024/2025*</c:v>
                </c:pt>
              </c:strCache>
            </c:strRef>
          </c:cat>
          <c:val>
            <c:numRef>
              <c:f>'Data-Groundnuts'!$D$36:$AL$36</c:f>
              <c:numCache>
                <c:formatCode>0.000</c:formatCode>
                <c:ptCount val="26"/>
                <c:pt idx="0">
                  <c:v>22.95</c:v>
                </c:pt>
                <c:pt idx="1">
                  <c:v>38.25</c:v>
                </c:pt>
                <c:pt idx="2">
                  <c:v>18.75</c:v>
                </c:pt>
                <c:pt idx="3">
                  <c:v>15.9</c:v>
                </c:pt>
                <c:pt idx="4">
                  <c:v>40</c:v>
                </c:pt>
                <c:pt idx="5">
                  <c:v>18.45</c:v>
                </c:pt>
                <c:pt idx="6">
                  <c:v>26.1</c:v>
                </c:pt>
                <c:pt idx="7">
                  <c:v>21.75</c:v>
                </c:pt>
                <c:pt idx="8">
                  <c:v>21.5</c:v>
                </c:pt>
                <c:pt idx="9">
                  <c:v>31</c:v>
                </c:pt>
                <c:pt idx="10">
                  <c:v>27.12</c:v>
                </c:pt>
                <c:pt idx="11">
                  <c:v>18.95</c:v>
                </c:pt>
                <c:pt idx="12">
                  <c:v>16.899999999999999</c:v>
                </c:pt>
                <c:pt idx="13">
                  <c:v>14</c:v>
                </c:pt>
                <c:pt idx="14">
                  <c:v>18.2</c:v>
                </c:pt>
                <c:pt idx="15">
                  <c:v>22.7</c:v>
                </c:pt>
                <c:pt idx="16">
                  <c:v>10</c:v>
                </c:pt>
                <c:pt idx="17">
                  <c:v>14</c:v>
                </c:pt>
                <c:pt idx="18">
                  <c:v>7</c:v>
                </c:pt>
                <c:pt idx="19">
                  <c:v>2.52</c:v>
                </c:pt>
                <c:pt idx="20">
                  <c:v>2.58</c:v>
                </c:pt>
                <c:pt idx="21">
                  <c:v>3.9</c:v>
                </c:pt>
                <c:pt idx="22">
                  <c:v>6</c:v>
                </c:pt>
                <c:pt idx="23">
                  <c:v>5.3</c:v>
                </c:pt>
                <c:pt idx="24">
                  <c:v>8.61</c:v>
                </c:pt>
                <c:pt idx="25" formatCode="0.00">
                  <c:v>8.5250000000000004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D-40E9-9896-7E77B3204BEF}"/>
            </c:ext>
          </c:extLst>
        </c:ser>
        <c:ser>
          <c:idx val="1"/>
          <c:order val="1"/>
          <c:tx>
            <c:strRef>
              <c:f>'Data-Groundnuts'!$A$37</c:f>
              <c:strCache>
                <c:ptCount val="1"/>
                <c:pt idx="0">
                  <c:v> Vrystaat/Free State</c:v>
                </c:pt>
              </c:strCache>
            </c:strRef>
          </c:tx>
          <c:spPr>
            <a:solidFill>
              <a:srgbClr val="3B6367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'Data-Groundnuts'!$D$32:$AL$32</c:f>
              <c:strCache>
                <c:ptCount val="26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  <c:pt idx="23">
                  <c:v>2022/23</c:v>
                </c:pt>
                <c:pt idx="24">
                  <c:v>2023/2024</c:v>
                </c:pt>
                <c:pt idx="25">
                  <c:v>2024/2025*</c:v>
                </c:pt>
              </c:strCache>
            </c:strRef>
          </c:cat>
          <c:val>
            <c:numRef>
              <c:f>'Data-Groundnuts'!$D$37:$AL$37</c:f>
              <c:numCache>
                <c:formatCode>0.000</c:formatCode>
                <c:ptCount val="26"/>
                <c:pt idx="0">
                  <c:v>28</c:v>
                </c:pt>
                <c:pt idx="1">
                  <c:v>54.6</c:v>
                </c:pt>
                <c:pt idx="2">
                  <c:v>37.950000000000003</c:v>
                </c:pt>
                <c:pt idx="3">
                  <c:v>23</c:v>
                </c:pt>
                <c:pt idx="4">
                  <c:v>30.5</c:v>
                </c:pt>
                <c:pt idx="5">
                  <c:v>27.5</c:v>
                </c:pt>
                <c:pt idx="6">
                  <c:v>26</c:v>
                </c:pt>
                <c:pt idx="7">
                  <c:v>20.75</c:v>
                </c:pt>
                <c:pt idx="8">
                  <c:v>35.700000000000003</c:v>
                </c:pt>
                <c:pt idx="9">
                  <c:v>33.69</c:v>
                </c:pt>
                <c:pt idx="10">
                  <c:v>35</c:v>
                </c:pt>
                <c:pt idx="11">
                  <c:v>20.7</c:v>
                </c:pt>
                <c:pt idx="12">
                  <c:v>21.8</c:v>
                </c:pt>
                <c:pt idx="13">
                  <c:v>16.2</c:v>
                </c:pt>
                <c:pt idx="14">
                  <c:v>23.5</c:v>
                </c:pt>
                <c:pt idx="15">
                  <c:v>21.8</c:v>
                </c:pt>
                <c:pt idx="16">
                  <c:v>2.92</c:v>
                </c:pt>
                <c:pt idx="17">
                  <c:v>34.1</c:v>
                </c:pt>
                <c:pt idx="18">
                  <c:v>19.8</c:v>
                </c:pt>
                <c:pt idx="19">
                  <c:v>9.7750000000000004</c:v>
                </c:pt>
                <c:pt idx="20">
                  <c:v>15.4</c:v>
                </c:pt>
                <c:pt idx="21">
                  <c:v>26.45</c:v>
                </c:pt>
                <c:pt idx="22">
                  <c:v>20.9</c:v>
                </c:pt>
                <c:pt idx="23">
                  <c:v>21</c:v>
                </c:pt>
                <c:pt idx="24">
                  <c:v>26.305</c:v>
                </c:pt>
                <c:pt idx="25" formatCode="0.00">
                  <c:v>29.295000000000002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FD-40E9-9896-7E77B3204BEF}"/>
            </c:ext>
          </c:extLst>
        </c:ser>
        <c:ser>
          <c:idx val="2"/>
          <c:order val="2"/>
          <c:tx>
            <c:strRef>
              <c:f>'Data-Groundnuts'!$A$39</c:f>
              <c:strCache>
                <c:ptCount val="1"/>
                <c:pt idx="0">
                  <c:v> Kwazulu-Natal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'Data-Groundnuts'!$D$32:$AL$32</c:f>
              <c:strCache>
                <c:ptCount val="26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  <c:pt idx="23">
                  <c:v>2022/23</c:v>
                </c:pt>
                <c:pt idx="24">
                  <c:v>2023/2024</c:v>
                </c:pt>
                <c:pt idx="25">
                  <c:v>2024/2025*</c:v>
                </c:pt>
              </c:strCache>
            </c:strRef>
          </c:cat>
          <c:val>
            <c:numRef>
              <c:f>'Data-Groundnuts'!$D$39:$AL$39</c:f>
              <c:numCache>
                <c:formatCode>0.000</c:formatCode>
                <c:ptCount val="26"/>
                <c:pt idx="0">
                  <c:v>0.2</c:v>
                </c:pt>
                <c:pt idx="1">
                  <c:v>0.16</c:v>
                </c:pt>
                <c:pt idx="2">
                  <c:v>0.2</c:v>
                </c:pt>
                <c:pt idx="3">
                  <c:v>0.105</c:v>
                </c:pt>
                <c:pt idx="4">
                  <c:v>0.22</c:v>
                </c:pt>
                <c:pt idx="5">
                  <c:v>0.25</c:v>
                </c:pt>
                <c:pt idx="6">
                  <c:v>0</c:v>
                </c:pt>
                <c:pt idx="7">
                  <c:v>0.03</c:v>
                </c:pt>
                <c:pt idx="8">
                  <c:v>0.08</c:v>
                </c:pt>
                <c:pt idx="9">
                  <c:v>0</c:v>
                </c:pt>
                <c:pt idx="10">
                  <c:v>0.3</c:v>
                </c:pt>
                <c:pt idx="11">
                  <c:v>0.2</c:v>
                </c:pt>
                <c:pt idx="12">
                  <c:v>0.15</c:v>
                </c:pt>
                <c:pt idx="13">
                  <c:v>0.15</c:v>
                </c:pt>
                <c:pt idx="14">
                  <c:v>0.09</c:v>
                </c:pt>
                <c:pt idx="15">
                  <c:v>0.1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0.05</c:v>
                </c:pt>
                <c:pt idx="22">
                  <c:v>0</c:v>
                </c:pt>
                <c:pt idx="23">
                  <c:v>0</c:v>
                </c:pt>
                <c:pt idx="24">
                  <c:v>0.495</c:v>
                </c:pt>
                <c:pt idx="25" formatCode="0.00">
                  <c:v>0.22800000000000001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FD-40E9-9896-7E77B3204BEF}"/>
            </c:ext>
          </c:extLst>
        </c:ser>
        <c:ser>
          <c:idx val="3"/>
          <c:order val="3"/>
          <c:tx>
            <c:strRef>
              <c:f>'Data-Groundnuts'!$A$40</c:f>
              <c:strCache>
                <c:ptCount val="1"/>
                <c:pt idx="0">
                  <c:v> Mpumalanga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'Data-Groundnuts'!$D$32:$AL$32</c:f>
              <c:strCache>
                <c:ptCount val="26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  <c:pt idx="23">
                  <c:v>2022/23</c:v>
                </c:pt>
                <c:pt idx="24">
                  <c:v>2023/2024</c:v>
                </c:pt>
                <c:pt idx="25">
                  <c:v>2024/2025*</c:v>
                </c:pt>
              </c:strCache>
            </c:strRef>
          </c:cat>
          <c:val>
            <c:numRef>
              <c:f>'Data-Groundnuts'!$D$40:$AL$40</c:f>
              <c:numCache>
                <c:formatCode>0.000</c:formatCode>
                <c:ptCount val="26"/>
                <c:pt idx="0">
                  <c:v>1</c:v>
                </c:pt>
                <c:pt idx="1">
                  <c:v>2.38</c:v>
                </c:pt>
                <c:pt idx="2">
                  <c:v>0.375</c:v>
                </c:pt>
                <c:pt idx="3">
                  <c:v>0.3</c:v>
                </c:pt>
                <c:pt idx="4">
                  <c:v>1.08</c:v>
                </c:pt>
                <c:pt idx="5">
                  <c:v>0.72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0.75</c:v>
                </c:pt>
                <c:pt idx="14">
                  <c:v>0.1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FD-40E9-9896-7E77B3204BEF}"/>
            </c:ext>
          </c:extLst>
        </c:ser>
        <c:ser>
          <c:idx val="4"/>
          <c:order val="4"/>
          <c:tx>
            <c:strRef>
              <c:f>'Data-Groundnuts'!$A$41</c:f>
              <c:strCache>
                <c:ptCount val="1"/>
                <c:pt idx="0">
                  <c:v> Limpopo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'Data-Groundnuts'!$D$32:$AL$32</c:f>
              <c:strCache>
                <c:ptCount val="26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  <c:pt idx="23">
                  <c:v>2022/23</c:v>
                </c:pt>
                <c:pt idx="24">
                  <c:v>2023/2024</c:v>
                </c:pt>
                <c:pt idx="25">
                  <c:v>2024/2025*</c:v>
                </c:pt>
              </c:strCache>
            </c:strRef>
          </c:cat>
          <c:val>
            <c:numRef>
              <c:f>'Data-Groundnuts'!$D$41:$AL$41</c:f>
              <c:numCache>
                <c:formatCode>0.000</c:formatCode>
                <c:ptCount val="26"/>
                <c:pt idx="0">
                  <c:v>3.9</c:v>
                </c:pt>
                <c:pt idx="1">
                  <c:v>4.95</c:v>
                </c:pt>
                <c:pt idx="2">
                  <c:v>7.5</c:v>
                </c:pt>
                <c:pt idx="3">
                  <c:v>2.6</c:v>
                </c:pt>
                <c:pt idx="4">
                  <c:v>3.3</c:v>
                </c:pt>
                <c:pt idx="5">
                  <c:v>2.145</c:v>
                </c:pt>
                <c:pt idx="6">
                  <c:v>2.9249999999999998</c:v>
                </c:pt>
                <c:pt idx="7">
                  <c:v>2.42</c:v>
                </c:pt>
                <c:pt idx="8">
                  <c:v>5.81</c:v>
                </c:pt>
                <c:pt idx="9">
                  <c:v>6.75</c:v>
                </c:pt>
                <c:pt idx="10">
                  <c:v>3.52</c:v>
                </c:pt>
                <c:pt idx="11">
                  <c:v>3.5</c:v>
                </c:pt>
                <c:pt idx="12">
                  <c:v>3.35</c:v>
                </c:pt>
                <c:pt idx="13">
                  <c:v>1.2</c:v>
                </c:pt>
                <c:pt idx="14">
                  <c:v>4.1100000000000003</c:v>
                </c:pt>
                <c:pt idx="15">
                  <c:v>3.25</c:v>
                </c:pt>
                <c:pt idx="16">
                  <c:v>1.44</c:v>
                </c:pt>
                <c:pt idx="17">
                  <c:v>4.8</c:v>
                </c:pt>
                <c:pt idx="18">
                  <c:v>7.35</c:v>
                </c:pt>
                <c:pt idx="19">
                  <c:v>3.8849999999999998</c:v>
                </c:pt>
                <c:pt idx="20">
                  <c:v>5.22</c:v>
                </c:pt>
                <c:pt idx="21">
                  <c:v>6.9</c:v>
                </c:pt>
                <c:pt idx="22">
                  <c:v>4.5999999999999996</c:v>
                </c:pt>
                <c:pt idx="23">
                  <c:v>4.7</c:v>
                </c:pt>
                <c:pt idx="24">
                  <c:v>4.59</c:v>
                </c:pt>
                <c:pt idx="25" formatCode="0.00">
                  <c:v>2.8879999999999999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FD-40E9-9896-7E77B3204BEF}"/>
            </c:ext>
          </c:extLst>
        </c:ser>
        <c:ser>
          <c:idx val="5"/>
          <c:order val="5"/>
          <c:tx>
            <c:strRef>
              <c:f>'Data-Groundnuts'!$A$42</c:f>
              <c:strCache>
                <c:ptCount val="1"/>
                <c:pt idx="0">
                  <c:v> Gauteng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'Data-Groundnuts'!$D$32:$AL$32</c:f>
              <c:strCache>
                <c:ptCount val="26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  <c:pt idx="23">
                  <c:v>2022/23</c:v>
                </c:pt>
                <c:pt idx="24">
                  <c:v>2023/2024</c:v>
                </c:pt>
                <c:pt idx="25">
                  <c:v>2024/2025*</c:v>
                </c:pt>
              </c:strCache>
            </c:strRef>
          </c:cat>
          <c:val>
            <c:numRef>
              <c:f>'Data-Groundnuts'!$D$42:$AL$42</c:f>
              <c:numCache>
                <c:formatCode>0.000</c:formatCode>
                <c:ptCount val="26"/>
                <c:pt idx="0">
                  <c:v>0</c:v>
                </c:pt>
                <c:pt idx="1">
                  <c:v>0.7</c:v>
                </c:pt>
                <c:pt idx="2">
                  <c:v>0.21</c:v>
                </c:pt>
                <c:pt idx="3">
                  <c:v>0</c:v>
                </c:pt>
                <c:pt idx="4">
                  <c:v>0</c:v>
                </c:pt>
                <c:pt idx="5">
                  <c:v>0.05</c:v>
                </c:pt>
                <c:pt idx="6">
                  <c:v>2.5000000000000001E-2</c:v>
                </c:pt>
                <c:pt idx="7">
                  <c:v>0.05</c:v>
                </c:pt>
                <c:pt idx="8">
                  <c:v>0.06</c:v>
                </c:pt>
                <c:pt idx="9">
                  <c:v>0.06</c:v>
                </c:pt>
                <c:pt idx="10">
                  <c:v>0.06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0.0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FD-40E9-9896-7E77B3204BEF}"/>
            </c:ext>
          </c:extLst>
        </c:ser>
        <c:ser>
          <c:idx val="6"/>
          <c:order val="6"/>
          <c:tx>
            <c:strRef>
              <c:f>'Data-Groundnuts'!$A$43</c:f>
              <c:strCache>
                <c:ptCount val="1"/>
                <c:pt idx="0">
                  <c:v> Noordwes/North West</c:v>
                </c:pt>
              </c:strCache>
            </c:strRef>
          </c:tx>
          <c:spPr>
            <a:solidFill>
              <a:srgbClr val="AE934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'Data-Groundnuts'!$D$32:$AL$32</c:f>
              <c:strCache>
                <c:ptCount val="26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  <c:pt idx="23">
                  <c:v>2022/23</c:v>
                </c:pt>
                <c:pt idx="24">
                  <c:v>2023/2024</c:v>
                </c:pt>
                <c:pt idx="25">
                  <c:v>2024/2025*</c:v>
                </c:pt>
              </c:strCache>
            </c:strRef>
          </c:cat>
          <c:val>
            <c:numRef>
              <c:f>'Data-Groundnuts'!$D$43:$AL$43</c:f>
              <c:numCache>
                <c:formatCode>0.000</c:formatCode>
                <c:ptCount val="26"/>
                <c:pt idx="0">
                  <c:v>57.5</c:v>
                </c:pt>
                <c:pt idx="1">
                  <c:v>82.8</c:v>
                </c:pt>
                <c:pt idx="2">
                  <c:v>55.2</c:v>
                </c:pt>
                <c:pt idx="3">
                  <c:v>18.100000000000001</c:v>
                </c:pt>
                <c:pt idx="4">
                  <c:v>39.9</c:v>
                </c:pt>
                <c:pt idx="5">
                  <c:v>14.885</c:v>
                </c:pt>
                <c:pt idx="6">
                  <c:v>18.95</c:v>
                </c:pt>
                <c:pt idx="7">
                  <c:v>13</c:v>
                </c:pt>
                <c:pt idx="8">
                  <c:v>25.65</c:v>
                </c:pt>
                <c:pt idx="9">
                  <c:v>28</c:v>
                </c:pt>
                <c:pt idx="10">
                  <c:v>22</c:v>
                </c:pt>
                <c:pt idx="11">
                  <c:v>20.9</c:v>
                </c:pt>
                <c:pt idx="12">
                  <c:v>16.8</c:v>
                </c:pt>
                <c:pt idx="13">
                  <c:v>10</c:v>
                </c:pt>
                <c:pt idx="14">
                  <c:v>28.5</c:v>
                </c:pt>
                <c:pt idx="15">
                  <c:v>14.45</c:v>
                </c:pt>
                <c:pt idx="16">
                  <c:v>3.32</c:v>
                </c:pt>
                <c:pt idx="17">
                  <c:v>39.15</c:v>
                </c:pt>
                <c:pt idx="18">
                  <c:v>19.600000000000001</c:v>
                </c:pt>
                <c:pt idx="19">
                  <c:v>3.85</c:v>
                </c:pt>
                <c:pt idx="20">
                  <c:v>26.88</c:v>
                </c:pt>
                <c:pt idx="21">
                  <c:v>27</c:v>
                </c:pt>
                <c:pt idx="22">
                  <c:v>17</c:v>
                </c:pt>
                <c:pt idx="23">
                  <c:v>22</c:v>
                </c:pt>
                <c:pt idx="24">
                  <c:v>12</c:v>
                </c:pt>
                <c:pt idx="25" formatCode="0.00">
                  <c:v>22.574999999999999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FD-40E9-9896-7E77B3204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78143"/>
        <c:axId val="1"/>
      </c:barChart>
      <c:catAx>
        <c:axId val="530781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Years</a:t>
                </a:r>
              </a:p>
            </c:rich>
          </c:tx>
          <c:layout>
            <c:manualLayout>
              <c:xMode val="edge"/>
              <c:yMode val="edge"/>
              <c:x val="0.40302530405530296"/>
              <c:y val="0.943878051675701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tons</a:t>
                </a:r>
              </a:p>
            </c:rich>
          </c:tx>
          <c:layout>
            <c:manualLayout>
              <c:xMode val="edge"/>
              <c:yMode val="edge"/>
              <c:x val="1.0330579276182026E-2"/>
              <c:y val="0.38775491631385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078143"/>
        <c:crosses val="autoZero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5739427377915789"/>
          <c:y val="0.10777628298975191"/>
          <c:w val="0.98679568222986214"/>
          <c:h val="0.815825584615993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GRONDBONE: OPBRENGS PER HEKTAAR</a:t>
            </a:r>
          </a:p>
        </c:rich>
      </c:tx>
      <c:layout>
        <c:manualLayout>
          <c:xMode val="edge"/>
          <c:yMode val="edge"/>
          <c:x val="0.2458679900927877"/>
          <c:y val="2.04086564651116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801762114537452E-2"/>
          <c:y val="0.10338983050847457"/>
          <c:w val="0.89427312775330392"/>
          <c:h val="0.696610169491525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'Data-Groundnuts'!$A$49</c:f>
              <c:strCache>
                <c:ptCount val="1"/>
                <c:pt idx="0">
                  <c:v>OPBRENGS PER HEKTAAR GRONDBONE IN DIE RSA</c:v>
                </c:pt>
              </c:strCache>
            </c:strRef>
          </c:tx>
          <c:spPr>
            <a:solidFill>
              <a:srgbClr val="3B6367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58595B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strRef>
              <c:f>'Data-Groundnuts'!$H$52:$AL$52</c:f>
              <c:strCache>
                <c:ptCount val="26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  <c:pt idx="23">
                  <c:v>2022/23</c:v>
                </c:pt>
                <c:pt idx="24">
                  <c:v>2023/2024</c:v>
                </c:pt>
                <c:pt idx="25">
                  <c:v>2024/2025*</c:v>
                </c:pt>
              </c:strCache>
            </c:strRef>
          </c:cat>
          <c:val>
            <c:numRef>
              <c:f>'Data-Groundnuts'!$H$65:$AL$65</c:f>
              <c:numCache>
                <c:formatCode>0.000</c:formatCode>
                <c:ptCount val="26"/>
                <c:pt idx="0">
                  <c:v>1.3746973365617436</c:v>
                </c:pt>
                <c:pt idx="1">
                  <c:v>1.1124962178517397</c:v>
                </c:pt>
                <c:pt idx="2">
                  <c:v>1.2763912489379781</c:v>
                </c:pt>
                <c:pt idx="3">
                  <c:v>1.2037111334002004</c:v>
                </c:pt>
                <c:pt idx="4">
                  <c:v>1.6083916083916083</c:v>
                </c:pt>
                <c:pt idx="5">
                  <c:v>1.6</c:v>
                </c:pt>
                <c:pt idx="6">
                  <c:v>1.5242018537590114</c:v>
                </c:pt>
                <c:pt idx="7">
                  <c:v>1.4226146676477804</c:v>
                </c:pt>
                <c:pt idx="8">
                  <c:v>1.6383763837638379</c:v>
                </c:pt>
                <c:pt idx="9">
                  <c:v>1.8240146654445464</c:v>
                </c:pt>
                <c:pt idx="10">
                  <c:v>1.5317667536988686</c:v>
                </c:pt>
                <c:pt idx="11">
                  <c:v>1.1650045330915684</c:v>
                </c:pt>
                <c:pt idx="12">
                  <c:v>1.2981298129812981</c:v>
                </c:pt>
                <c:pt idx="13">
                  <c:v>0.90191897654584219</c:v>
                </c:pt>
                <c:pt idx="14">
                  <c:v>1.4292565947242206</c:v>
                </c:pt>
                <c:pt idx="15">
                  <c:v>1.0741379310344827</c:v>
                </c:pt>
                <c:pt idx="16">
                  <c:v>0.78230088495575212</c:v>
                </c:pt>
                <c:pt idx="17">
                  <c:v>1.64375</c:v>
                </c:pt>
                <c:pt idx="18">
                  <c:v>0.95470692717584371</c:v>
                </c:pt>
                <c:pt idx="19">
                  <c:v>0.99900249376558625</c:v>
                </c:pt>
                <c:pt idx="20">
                  <c:v>1.3354666666666666</c:v>
                </c:pt>
                <c:pt idx="21">
                  <c:v>1.6679636835278859</c:v>
                </c:pt>
                <c:pt idx="22">
                  <c:v>1.1175115207373272</c:v>
                </c:pt>
                <c:pt idx="23">
                  <c:v>1.6932907348242812</c:v>
                </c:pt>
                <c:pt idx="24">
                  <c:v>1.262135922330097</c:v>
                </c:pt>
                <c:pt idx="25">
                  <c:v>1.3612675324675323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E-405F-8AFD-162CBCFC1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79103"/>
        <c:axId val="1"/>
      </c:barChart>
      <c:catAx>
        <c:axId val="53079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Produksiejaar</a:t>
                </a:r>
              </a:p>
            </c:rich>
          </c:tx>
          <c:layout>
            <c:manualLayout>
              <c:xMode val="edge"/>
              <c:yMode val="edge"/>
              <c:x val="0.46900816975342874"/>
              <c:y val="0.926870499678106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Ton/ha</a:t>
                </a:r>
              </a:p>
            </c:rich>
          </c:tx>
          <c:layout>
            <c:manualLayout>
              <c:xMode val="edge"/>
              <c:yMode val="edge"/>
              <c:x val="1.136381279804813E-2"/>
              <c:y val="0.42006860463196821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079103"/>
        <c:crosses val="autoZero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RSA GROUNDNUTS: AREA PLANTED, PRODUCTION &amp; YIELDS</a:t>
            </a:r>
          </a:p>
        </c:rich>
      </c:tx>
      <c:layout>
        <c:manualLayout>
          <c:xMode val="edge"/>
          <c:yMode val="edge"/>
          <c:x val="0.12177025448911398"/>
          <c:y val="4.142083090160510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389017623212411E-2"/>
          <c:y val="0.13929362922154476"/>
          <c:w val="0.83684794672586016"/>
          <c:h val="0.6271186440677966"/>
        </c:manualLayout>
      </c:layout>
      <c:barChart>
        <c:barDir val="col"/>
        <c:grouping val="clustered"/>
        <c:varyColors val="0"/>
        <c:ser>
          <c:idx val="0"/>
          <c:order val="0"/>
          <c:tx>
            <c:v>Area planted</c:v>
          </c:tx>
          <c:spPr>
            <a:solidFill>
              <a:srgbClr val="3B6367"/>
            </a:solidFill>
          </c:spPr>
          <c:invertIfNegative val="0"/>
          <c:cat>
            <c:strRef>
              <c:f>'Data-Groundnuts'!$D$12:$AL$12</c:f>
              <c:strCache>
                <c:ptCount val="26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  <c:pt idx="23">
                  <c:v>2022/2023</c:v>
                </c:pt>
                <c:pt idx="24">
                  <c:v>2023/2024</c:v>
                </c:pt>
                <c:pt idx="25">
                  <c:v>2024/2025*</c:v>
                </c:pt>
              </c:strCache>
            </c:strRef>
          </c:cat>
          <c:val>
            <c:numRef>
              <c:f>'Data-Groundnuts'!$D$25:$AL$25</c:f>
              <c:numCache>
                <c:formatCode>0.000</c:formatCode>
                <c:ptCount val="26"/>
                <c:pt idx="0">
                  <c:v>82.6</c:v>
                </c:pt>
                <c:pt idx="1">
                  <c:v>165.25</c:v>
                </c:pt>
                <c:pt idx="2">
                  <c:v>94.16</c:v>
                </c:pt>
                <c:pt idx="3">
                  <c:v>49.85</c:v>
                </c:pt>
                <c:pt idx="4">
                  <c:v>71.5</c:v>
                </c:pt>
                <c:pt idx="5">
                  <c:v>40</c:v>
                </c:pt>
                <c:pt idx="6">
                  <c:v>48.55</c:v>
                </c:pt>
                <c:pt idx="7">
                  <c:v>40.769999999999996</c:v>
                </c:pt>
                <c:pt idx="8">
                  <c:v>54.199999999999996</c:v>
                </c:pt>
                <c:pt idx="9">
                  <c:v>54.55</c:v>
                </c:pt>
                <c:pt idx="10">
                  <c:v>57.45</c:v>
                </c:pt>
                <c:pt idx="11">
                  <c:v>55.15</c:v>
                </c:pt>
                <c:pt idx="12">
                  <c:v>45.45</c:v>
                </c:pt>
                <c:pt idx="13">
                  <c:v>46.9</c:v>
                </c:pt>
                <c:pt idx="14">
                  <c:v>52.125</c:v>
                </c:pt>
                <c:pt idx="15">
                  <c:v>58</c:v>
                </c:pt>
                <c:pt idx="16">
                  <c:v>22.6</c:v>
                </c:pt>
                <c:pt idx="17">
                  <c:v>56</c:v>
                </c:pt>
                <c:pt idx="18">
                  <c:v>56.3</c:v>
                </c:pt>
                <c:pt idx="19">
                  <c:v>20.049999999999997</c:v>
                </c:pt>
                <c:pt idx="20">
                  <c:v>37.5</c:v>
                </c:pt>
                <c:pt idx="21">
                  <c:v>38.549999999999997</c:v>
                </c:pt>
                <c:pt idx="22">
                  <c:v>43.4</c:v>
                </c:pt>
                <c:pt idx="23">
                  <c:v>31.3</c:v>
                </c:pt>
                <c:pt idx="24">
                  <c:v>41.2</c:v>
                </c:pt>
                <c:pt idx="25">
                  <c:v>48.125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D0-4A1A-B9C8-6A7563F44556}"/>
            </c:ext>
          </c:extLst>
        </c:ser>
        <c:ser>
          <c:idx val="1"/>
          <c:order val="1"/>
          <c:tx>
            <c:v>Total production</c:v>
          </c:tx>
          <c:spPr>
            <a:solidFill>
              <a:srgbClr val="AE9344"/>
            </a:solidFill>
          </c:spPr>
          <c:invertIfNegative val="0"/>
          <c:trendline>
            <c:spPr>
              <a:ln w="50800">
                <a:solidFill>
                  <a:srgbClr val="3B6367"/>
                </a:solidFill>
              </a:ln>
            </c:spPr>
            <c:trendlineType val="linear"/>
            <c:dispRSqr val="0"/>
            <c:dispEq val="0"/>
          </c:trendline>
          <c:cat>
            <c:strRef>
              <c:f>'Data-Groundnuts'!$D$12:$AL$12</c:f>
              <c:strCache>
                <c:ptCount val="26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  <c:pt idx="23">
                  <c:v>2022/2023</c:v>
                </c:pt>
                <c:pt idx="24">
                  <c:v>2023/2024</c:v>
                </c:pt>
                <c:pt idx="25">
                  <c:v>2024/2025*</c:v>
                </c:pt>
              </c:strCache>
            </c:strRef>
          </c:cat>
          <c:val>
            <c:numRef>
              <c:f>'Data-Groundnuts'!$D$45:$AL$45</c:f>
              <c:numCache>
                <c:formatCode>0.000</c:formatCode>
                <c:ptCount val="26"/>
                <c:pt idx="0">
                  <c:v>113.55000000000001</c:v>
                </c:pt>
                <c:pt idx="1">
                  <c:v>183.83999999999997</c:v>
                </c:pt>
                <c:pt idx="2">
                  <c:v>120.185</c:v>
                </c:pt>
                <c:pt idx="3">
                  <c:v>60.004999999999995</c:v>
                </c:pt>
                <c:pt idx="4">
                  <c:v>115</c:v>
                </c:pt>
                <c:pt idx="5">
                  <c:v>64</c:v>
                </c:pt>
                <c:pt idx="6">
                  <c:v>74</c:v>
                </c:pt>
                <c:pt idx="7">
                  <c:v>58</c:v>
                </c:pt>
                <c:pt idx="8">
                  <c:v>88.800000000000011</c:v>
                </c:pt>
                <c:pt idx="9">
                  <c:v>99.5</c:v>
                </c:pt>
                <c:pt idx="10">
                  <c:v>88</c:v>
                </c:pt>
                <c:pt idx="11">
                  <c:v>64.25</c:v>
                </c:pt>
                <c:pt idx="12">
                  <c:v>59</c:v>
                </c:pt>
                <c:pt idx="13">
                  <c:v>42.3</c:v>
                </c:pt>
                <c:pt idx="14">
                  <c:v>74.5</c:v>
                </c:pt>
                <c:pt idx="15">
                  <c:v>62.3</c:v>
                </c:pt>
                <c:pt idx="16">
                  <c:v>17.68</c:v>
                </c:pt>
                <c:pt idx="17">
                  <c:v>92.05</c:v>
                </c:pt>
                <c:pt idx="18">
                  <c:v>53.75</c:v>
                </c:pt>
                <c:pt idx="19">
                  <c:v>20.03</c:v>
                </c:pt>
                <c:pt idx="20">
                  <c:v>50.08</c:v>
                </c:pt>
                <c:pt idx="21">
                  <c:v>64.3</c:v>
                </c:pt>
                <c:pt idx="22">
                  <c:v>48.5</c:v>
                </c:pt>
                <c:pt idx="23">
                  <c:v>53</c:v>
                </c:pt>
                <c:pt idx="24">
                  <c:v>52</c:v>
                </c:pt>
                <c:pt idx="25">
                  <c:v>65.510999999999996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D0-4A1A-B9C8-6A7563F44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52223"/>
        <c:axId val="1"/>
      </c:barChart>
      <c:lineChart>
        <c:grouping val="standard"/>
        <c:varyColors val="0"/>
        <c:ser>
          <c:idx val="2"/>
          <c:order val="2"/>
          <c:tx>
            <c:v>Yield</c:v>
          </c:tx>
          <c:spPr>
            <a:ln w="50800">
              <a:solidFill>
                <a:schemeClr val="bg2">
                  <a:lumMod val="50000"/>
                </a:schemeClr>
              </a:solidFill>
            </a:ln>
          </c:spPr>
          <c:marker>
            <c:symbol val="circle"/>
            <c:size val="9"/>
            <c:spPr>
              <a:solidFill>
                <a:srgbClr val="FFFF00"/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trendline>
            <c:spPr>
              <a:ln w="50800">
                <a:solidFill>
                  <a:srgbClr val="58595B"/>
                </a:solidFill>
              </a:ln>
            </c:spPr>
            <c:trendlineType val="linear"/>
            <c:dispRSqr val="0"/>
            <c:dispEq val="0"/>
          </c:trendline>
          <c:cat>
            <c:strRef>
              <c:f>'Data-Groundnuts'!$D$12:$AL$12</c:f>
              <c:strCache>
                <c:ptCount val="26"/>
                <c:pt idx="0">
                  <c:v>1999/2000</c:v>
                </c:pt>
                <c:pt idx="1">
                  <c:v>2000/2001</c:v>
                </c:pt>
                <c:pt idx="2">
                  <c:v>2001/2002</c:v>
                </c:pt>
                <c:pt idx="3">
                  <c:v>2002/2003</c:v>
                </c:pt>
                <c:pt idx="4">
                  <c:v>2003/2004</c:v>
                </c:pt>
                <c:pt idx="5">
                  <c:v>2004/2005</c:v>
                </c:pt>
                <c:pt idx="6">
                  <c:v>2005/2006</c:v>
                </c:pt>
                <c:pt idx="7">
                  <c:v>2006/2007</c:v>
                </c:pt>
                <c:pt idx="8">
                  <c:v>2007/2008</c:v>
                </c:pt>
                <c:pt idx="9">
                  <c:v>2008/2009</c:v>
                </c:pt>
                <c:pt idx="10">
                  <c:v>2009/2010</c:v>
                </c:pt>
                <c:pt idx="11">
                  <c:v>2010/2011</c:v>
                </c:pt>
                <c:pt idx="12">
                  <c:v>2011/2012</c:v>
                </c:pt>
                <c:pt idx="13">
                  <c:v>2012/2013</c:v>
                </c:pt>
                <c:pt idx="14">
                  <c:v>2013/2014</c:v>
                </c:pt>
                <c:pt idx="15">
                  <c:v>2014/2015</c:v>
                </c:pt>
                <c:pt idx="16">
                  <c:v>2015/2016</c:v>
                </c:pt>
                <c:pt idx="17">
                  <c:v>2016/2017</c:v>
                </c:pt>
                <c:pt idx="18">
                  <c:v>2017/2018</c:v>
                </c:pt>
                <c:pt idx="19">
                  <c:v>2018/2019</c:v>
                </c:pt>
                <c:pt idx="20">
                  <c:v>2019/2020</c:v>
                </c:pt>
                <c:pt idx="21">
                  <c:v>2020/2021</c:v>
                </c:pt>
                <c:pt idx="22">
                  <c:v>2021/2022</c:v>
                </c:pt>
                <c:pt idx="23">
                  <c:v>2022/2023</c:v>
                </c:pt>
                <c:pt idx="24">
                  <c:v>2023/2024</c:v>
                </c:pt>
                <c:pt idx="25">
                  <c:v>2024/2025*</c:v>
                </c:pt>
              </c:strCache>
            </c:strRef>
          </c:cat>
          <c:val>
            <c:numRef>
              <c:f>'Data-Groundnuts'!$D$65:$AL$65</c:f>
              <c:numCache>
                <c:formatCode>0.000</c:formatCode>
                <c:ptCount val="26"/>
                <c:pt idx="0">
                  <c:v>1.3746973365617436</c:v>
                </c:pt>
                <c:pt idx="1">
                  <c:v>1.1124962178517397</c:v>
                </c:pt>
                <c:pt idx="2">
                  <c:v>1.2763912489379781</c:v>
                </c:pt>
                <c:pt idx="3">
                  <c:v>1.2037111334002004</c:v>
                </c:pt>
                <c:pt idx="4">
                  <c:v>1.6083916083916083</c:v>
                </c:pt>
                <c:pt idx="5">
                  <c:v>1.6</c:v>
                </c:pt>
                <c:pt idx="6">
                  <c:v>1.5242018537590114</c:v>
                </c:pt>
                <c:pt idx="7">
                  <c:v>1.4226146676477804</c:v>
                </c:pt>
                <c:pt idx="8">
                  <c:v>1.6383763837638379</c:v>
                </c:pt>
                <c:pt idx="9">
                  <c:v>1.8240146654445464</c:v>
                </c:pt>
                <c:pt idx="10">
                  <c:v>1.5317667536988686</c:v>
                </c:pt>
                <c:pt idx="11">
                  <c:v>1.1650045330915684</c:v>
                </c:pt>
                <c:pt idx="12">
                  <c:v>1.2981298129812981</c:v>
                </c:pt>
                <c:pt idx="13">
                  <c:v>0.90191897654584219</c:v>
                </c:pt>
                <c:pt idx="14">
                  <c:v>1.4292565947242206</c:v>
                </c:pt>
                <c:pt idx="15">
                  <c:v>1.0741379310344827</c:v>
                </c:pt>
                <c:pt idx="16">
                  <c:v>0.78230088495575212</c:v>
                </c:pt>
                <c:pt idx="17">
                  <c:v>1.64375</c:v>
                </c:pt>
                <c:pt idx="18">
                  <c:v>0.95470692717584371</c:v>
                </c:pt>
                <c:pt idx="19">
                  <c:v>0.99900249376558625</c:v>
                </c:pt>
                <c:pt idx="20">
                  <c:v>1.3354666666666666</c:v>
                </c:pt>
                <c:pt idx="21">
                  <c:v>1.6679636835278859</c:v>
                </c:pt>
                <c:pt idx="22">
                  <c:v>1.1175115207373272</c:v>
                </c:pt>
                <c:pt idx="23">
                  <c:v>1.6932907348242812</c:v>
                </c:pt>
                <c:pt idx="24">
                  <c:v>1.262135922330097</c:v>
                </c:pt>
                <c:pt idx="25">
                  <c:v>1.3612675324675323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D0-4A1A-B9C8-6A7563F44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052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THOUSAND HA</a:t>
                </a:r>
              </a:p>
            </c:rich>
          </c:tx>
          <c:layout>
            <c:manualLayout>
              <c:xMode val="edge"/>
              <c:yMode val="edge"/>
              <c:x val="1.2636904968376751E-2"/>
              <c:y val="0.4274408651530952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305222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TON/HA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wMode val="edge"/>
          <c:hMode val="edge"/>
          <c:x val="3.6679269716836056E-2"/>
          <c:y val="0.91950134422747576"/>
          <c:w val="0.94336961624290361"/>
          <c:h val="0.97496643417750173"/>
        </c:manualLayout>
      </c:layout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C3EE0B2-D040-4827-9ABB-0C7A55BF6269}">
  <sheetPr/>
  <sheetViews>
    <sheetView zoomScale="4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E202C7A-A41B-4076-A744-9295545108BD}">
  <sheetPr codeName="Chart8"/>
  <sheetViews>
    <sheetView zoomScale="4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F2791FE-A29E-4DAE-8103-9BBC4C6405D8}">
  <sheetPr/>
  <sheetViews>
    <sheetView zoomScale="4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5F23AD0-7075-4274-8A71-1DD7A8228FFF}">
  <sheetPr/>
  <sheetViews>
    <sheetView zoomScale="4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F891A7D-1B2F-4F12-BD99-3618AF26AF87}">
  <sheetPr/>
  <sheetViews>
    <sheetView zoomScale="40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0F5FF18-9E4C-45FB-B3CB-BE0CE9E38E22}">
  <sheetPr codeName="Chart4"/>
  <sheetViews>
    <sheetView zoomScale="40" workbookViewId="0"/>
  </sheetViews>
  <pageMargins left="0.75" right="0.75" top="1" bottom="1" header="0.5" footer="0.5"/>
  <headerFooter alignWithMargins="0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0023C5C-9DC9-4DC7-9EE2-E322A09381E5}">
  <sheetPr codeName="Chart5"/>
  <sheetViews>
    <sheetView zoomScale="40" workbookViewId="0"/>
  </sheetViews>
  <pageMargins left="0.75" right="0.75" top="1" bottom="1" header="0.5" footer="0.5"/>
  <headerFooter alignWithMargins="0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EDDA8B2-2B00-4BED-898C-D7CC37527FDD}">
  <sheetPr codeName="Chart6"/>
  <sheetViews>
    <sheetView zoomScale="40" workbookViewId="0"/>
  </sheetViews>
  <pageMargins left="0.75" right="0.75" top="1" bottom="1" header="0.5" footer="0.5"/>
  <headerFooter alignWithMargins="0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B18C6B3-F1B4-4940-9644-0F88137CD546}">
  <sheetPr codeName="Chart7"/>
  <sheetViews>
    <sheetView zoomScale="4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EAD425-859A-185A-8316-2BA8DC8DB50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46CFA3-1430-3B2C-F046-B26BDD6768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0.86018</cdr:x>
      <cdr:y>0.82668</cdr:y>
    </cdr:from>
    <cdr:to>
      <cdr:x>0.9656</cdr:x>
      <cdr:y>0.84474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77843" y="5213421"/>
          <a:ext cx="718011" cy="1682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/>
            <a:t>*=Preliminary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198702-E4DA-D39C-98E6-F48097F9A60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8B1032-8ECE-06C9-D510-283BC77DD04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689FB8-AE38-6D10-92BA-4F7D59A77A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2B7A70-0BA0-0444-D4D8-6447156A2B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88C65B-4EB6-B396-BB45-EB978DBE74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0BC9BD-EE21-2610-6028-8AEC506E42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AD47A3-1B4E-1DB4-A616-8206CACB9A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0.12525</cdr:x>
      <cdr:y>0.3095</cdr:y>
    </cdr:from>
    <cdr:to>
      <cdr:x>0.12775</cdr:x>
      <cdr:y>0.3135</cdr:y>
    </cdr:to>
    <cdr:sp macro="" textlink="">
      <cdr:nvSpPr>
        <cdr:cNvPr id="102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29818" y="1953244"/>
          <a:ext cx="8279740" cy="42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AE9344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B69A5-E3E6-40C1-AA3E-AACC49055239}">
  <sheetPr codeName="Sheet1">
    <pageSetUpPr fitToPage="1"/>
  </sheetPr>
  <dimension ref="A1:IU109"/>
  <sheetViews>
    <sheetView showGridLines="0" tabSelected="1" zoomScaleNormal="100" workbookViewId="0">
      <pane xSplit="1" ySplit="7" topLeftCell="AE8" activePane="bottomRight" state="frozen"/>
      <selection pane="topRight" activeCell="B1" sqref="B1"/>
      <selection pane="bottomLeft" activeCell="A8" sqref="A8"/>
      <selection pane="bottomRight" activeCell="AL65" sqref="AL65"/>
    </sheetView>
  </sheetViews>
  <sheetFormatPr defaultColWidth="9.6640625" defaultRowHeight="11.4" x14ac:dyDescent="0.2"/>
  <cols>
    <col min="1" max="1" width="45" style="2" customWidth="1"/>
    <col min="2" max="12" width="10.77734375" style="2" hidden="1" customWidth="1"/>
    <col min="13" max="16" width="10.77734375" style="2" customWidth="1"/>
    <col min="17" max="23" width="9.6640625" style="2" customWidth="1"/>
    <col min="24" max="25" width="10.5546875" style="2" customWidth="1"/>
    <col min="26" max="26" width="9.6640625" style="2" customWidth="1"/>
    <col min="27" max="28" width="11.109375" style="2" customWidth="1"/>
    <col min="29" max="31" width="9.88671875" style="2" customWidth="1"/>
    <col min="32" max="32" width="9.6640625" style="2" customWidth="1"/>
    <col min="33" max="35" width="9.88671875" style="2" customWidth="1"/>
    <col min="36" max="36" width="10" style="2" customWidth="1"/>
    <col min="37" max="38" width="11.5546875" style="72" customWidth="1"/>
    <col min="39" max="40" width="11.5546875" style="2" hidden="1" customWidth="1"/>
    <col min="41" max="41" width="5.109375" style="2" hidden="1" customWidth="1"/>
    <col min="42" max="43" width="11.5546875" style="2" customWidth="1"/>
    <col min="44" max="44" width="9.6640625" style="2" customWidth="1"/>
    <col min="45" max="53" width="11.5546875" style="2" customWidth="1"/>
    <col min="54" max="16384" width="9.6640625" style="2"/>
  </cols>
  <sheetData>
    <row r="1" spans="1:65" ht="12" x14ac:dyDescent="0.25">
      <c r="A1" s="1" t="s">
        <v>19</v>
      </c>
      <c r="B1" s="1"/>
      <c r="C1" s="1"/>
      <c r="D1" s="1"/>
      <c r="E1" s="1"/>
      <c r="F1" s="1"/>
      <c r="G1" s="1"/>
    </row>
    <row r="3" spans="1:65" x14ac:dyDescent="0.2">
      <c r="A3" s="2" t="s">
        <v>83</v>
      </c>
    </row>
    <row r="4" spans="1:65" ht="12" x14ac:dyDescent="0.25">
      <c r="A4" s="89" t="s">
        <v>82</v>
      </c>
    </row>
    <row r="5" spans="1:65" ht="12" x14ac:dyDescent="0.25">
      <c r="A5" s="3" t="s">
        <v>28</v>
      </c>
      <c r="B5" s="3"/>
      <c r="C5" s="3"/>
      <c r="D5" s="3"/>
      <c r="E5" s="3"/>
      <c r="F5" s="3"/>
      <c r="G5" s="3"/>
    </row>
    <row r="6" spans="1:65" ht="12" x14ac:dyDescent="0.25">
      <c r="A6" s="3" t="s">
        <v>29</v>
      </c>
      <c r="B6" s="3"/>
      <c r="C6" s="3"/>
      <c r="D6" s="3"/>
      <c r="E6" s="3"/>
      <c r="F6" s="3"/>
      <c r="G6" s="3"/>
    </row>
    <row r="9" spans="1:65" ht="12" x14ac:dyDescent="0.25">
      <c r="A9" s="1" t="s">
        <v>30</v>
      </c>
      <c r="B9" s="1"/>
      <c r="C9" s="1"/>
      <c r="D9" s="1"/>
      <c r="E9" s="1"/>
      <c r="F9" s="1"/>
      <c r="G9" s="1"/>
      <c r="H9" s="4"/>
      <c r="I9" s="4"/>
      <c r="J9" s="4"/>
      <c r="K9" s="4"/>
    </row>
    <row r="10" spans="1:65" ht="12" x14ac:dyDescent="0.25">
      <c r="A10" s="1" t="s">
        <v>31</v>
      </c>
      <c r="B10" s="1"/>
      <c r="C10" s="1"/>
      <c r="D10" s="1"/>
      <c r="E10" s="1"/>
      <c r="F10" s="1"/>
      <c r="G10" s="1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L10" s="89" t="s">
        <v>84</v>
      </c>
      <c r="AM10" s="83"/>
      <c r="AP10" s="83"/>
    </row>
    <row r="11" spans="1:65" hidden="1" x14ac:dyDescent="0.2">
      <c r="B11" s="53">
        <v>32143</v>
      </c>
      <c r="C11" s="53">
        <v>32509</v>
      </c>
      <c r="D11" s="53">
        <v>32874</v>
      </c>
      <c r="E11" s="53">
        <v>33239</v>
      </c>
      <c r="F11" s="53">
        <v>33604</v>
      </c>
      <c r="G11" s="53">
        <v>33970</v>
      </c>
      <c r="H11" s="53">
        <v>34335</v>
      </c>
      <c r="I11" s="53">
        <v>34700</v>
      </c>
      <c r="J11" s="53">
        <v>35065</v>
      </c>
      <c r="K11" s="53">
        <v>35431</v>
      </c>
      <c r="L11" s="53">
        <v>35796</v>
      </c>
      <c r="M11" s="53">
        <v>36161</v>
      </c>
      <c r="N11" s="53">
        <v>36526</v>
      </c>
      <c r="O11" s="53">
        <v>36892</v>
      </c>
      <c r="P11" s="53">
        <v>37257</v>
      </c>
      <c r="Q11" s="53">
        <v>37622</v>
      </c>
      <c r="R11" s="53">
        <v>37987</v>
      </c>
      <c r="S11" s="53">
        <v>38353</v>
      </c>
      <c r="T11" s="53">
        <v>38718</v>
      </c>
      <c r="U11" s="53">
        <v>39083</v>
      </c>
      <c r="V11" s="53">
        <v>39448</v>
      </c>
      <c r="W11" s="53">
        <v>39814</v>
      </c>
      <c r="X11" s="53">
        <v>40179</v>
      </c>
      <c r="Y11" s="53">
        <v>40544</v>
      </c>
      <c r="Z11" s="53">
        <v>40909</v>
      </c>
      <c r="AA11" s="53">
        <v>41275</v>
      </c>
      <c r="AB11" s="53">
        <v>41640</v>
      </c>
      <c r="AC11" s="53">
        <v>42005</v>
      </c>
      <c r="AD11" s="53">
        <v>42370</v>
      </c>
      <c r="AE11" s="53">
        <v>42736</v>
      </c>
      <c r="AF11" s="53">
        <v>43101</v>
      </c>
      <c r="AG11" s="53">
        <v>43466</v>
      </c>
      <c r="AH11" s="53">
        <v>43831</v>
      </c>
      <c r="AI11" s="53">
        <v>44197</v>
      </c>
      <c r="AJ11" s="53">
        <v>44562</v>
      </c>
      <c r="AK11" s="73">
        <v>44927</v>
      </c>
      <c r="AL11" s="53">
        <v>46388</v>
      </c>
      <c r="AM11" s="53">
        <v>44928</v>
      </c>
      <c r="AN11" s="53">
        <v>44929</v>
      </c>
      <c r="AO11" s="53">
        <v>44930</v>
      </c>
      <c r="AQ11" s="53">
        <v>46753</v>
      </c>
      <c r="AR11" s="53">
        <v>47119</v>
      </c>
      <c r="AS11" s="53">
        <v>47484</v>
      </c>
      <c r="AT11" s="53">
        <v>47849</v>
      </c>
      <c r="AU11" s="53">
        <v>48214</v>
      </c>
      <c r="AV11" s="53">
        <v>48580</v>
      </c>
      <c r="AW11" s="53">
        <v>48945</v>
      </c>
      <c r="AX11" s="53">
        <v>49310</v>
      </c>
      <c r="AY11" s="53">
        <v>49675</v>
      </c>
      <c r="AZ11" s="53">
        <v>50041</v>
      </c>
      <c r="BA11" s="53">
        <v>50406</v>
      </c>
      <c r="BB11" s="53">
        <v>50771</v>
      </c>
      <c r="BC11" s="53">
        <v>51136</v>
      </c>
      <c r="BD11" s="53">
        <v>51502</v>
      </c>
      <c r="BE11" s="53">
        <v>51867</v>
      </c>
      <c r="BF11" s="53">
        <v>52232</v>
      </c>
      <c r="BG11" s="53">
        <v>52597</v>
      </c>
      <c r="BH11" s="53">
        <v>52963</v>
      </c>
      <c r="BI11" s="53">
        <v>53328</v>
      </c>
      <c r="BJ11" s="53">
        <v>53693</v>
      </c>
      <c r="BK11" s="53">
        <v>54058</v>
      </c>
      <c r="BL11" s="53">
        <v>54424</v>
      </c>
      <c r="BM11" s="53">
        <v>54789</v>
      </c>
    </row>
    <row r="12" spans="1:65" s="15" customFormat="1" ht="12" x14ac:dyDescent="0.25">
      <c r="A12" s="6" t="s">
        <v>5</v>
      </c>
      <c r="B12" s="7" t="s">
        <v>44</v>
      </c>
      <c r="C12" s="7" t="s">
        <v>45</v>
      </c>
      <c r="D12" s="7" t="s">
        <v>38</v>
      </c>
      <c r="E12" s="7" t="s">
        <v>39</v>
      </c>
      <c r="F12" s="7" t="s">
        <v>40</v>
      </c>
      <c r="G12" s="8" t="s">
        <v>41</v>
      </c>
      <c r="H12" s="9" t="s">
        <v>0</v>
      </c>
      <c r="I12" s="10" t="s">
        <v>1</v>
      </c>
      <c r="J12" s="10" t="s">
        <v>2</v>
      </c>
      <c r="K12" s="10" t="s">
        <v>3</v>
      </c>
      <c r="L12" s="11" t="s">
        <v>4</v>
      </c>
      <c r="M12" s="11" t="s">
        <v>14</v>
      </c>
      <c r="N12" s="12" t="s">
        <v>15</v>
      </c>
      <c r="O12" s="12" t="s">
        <v>16</v>
      </c>
      <c r="P12" s="12" t="s">
        <v>17</v>
      </c>
      <c r="Q12" s="12" t="s">
        <v>18</v>
      </c>
      <c r="R12" s="12" t="s">
        <v>36</v>
      </c>
      <c r="S12" s="12" t="s">
        <v>37</v>
      </c>
      <c r="T12" s="12" t="s">
        <v>42</v>
      </c>
      <c r="U12" s="12" t="s">
        <v>43</v>
      </c>
      <c r="V12" s="12" t="s">
        <v>46</v>
      </c>
      <c r="W12" s="12" t="s">
        <v>47</v>
      </c>
      <c r="X12" s="13" t="s">
        <v>48</v>
      </c>
      <c r="Y12" s="14" t="s">
        <v>49</v>
      </c>
      <c r="Z12" s="14" t="s">
        <v>51</v>
      </c>
      <c r="AA12" s="14" t="s">
        <v>50</v>
      </c>
      <c r="AB12" s="14" t="s">
        <v>52</v>
      </c>
      <c r="AC12" s="14" t="s">
        <v>55</v>
      </c>
      <c r="AD12" s="14" t="s">
        <v>56</v>
      </c>
      <c r="AE12" s="14" t="s">
        <v>57</v>
      </c>
      <c r="AF12" s="14" t="s">
        <v>58</v>
      </c>
      <c r="AG12" s="14" t="s">
        <v>59</v>
      </c>
      <c r="AH12" s="14" t="s">
        <v>61</v>
      </c>
      <c r="AI12" s="14" t="s">
        <v>65</v>
      </c>
      <c r="AJ12" s="14" t="s">
        <v>68</v>
      </c>
      <c r="AK12" s="74" t="s">
        <v>81</v>
      </c>
      <c r="AL12" s="66" t="s">
        <v>80</v>
      </c>
      <c r="AM12" s="57" t="s">
        <v>69</v>
      </c>
      <c r="AN12" s="57" t="s">
        <v>69</v>
      </c>
      <c r="AO12" s="57" t="s">
        <v>69</v>
      </c>
    </row>
    <row r="13" spans="1:65" s="15" customFormat="1" ht="12" x14ac:dyDescent="0.25">
      <c r="A13" s="6" t="s">
        <v>20</v>
      </c>
      <c r="B13" s="16" t="s">
        <v>6</v>
      </c>
      <c r="C13" s="16" t="s">
        <v>6</v>
      </c>
      <c r="D13" s="16" t="s">
        <v>6</v>
      </c>
      <c r="E13" s="16" t="s">
        <v>6</v>
      </c>
      <c r="F13" s="16" t="s">
        <v>6</v>
      </c>
      <c r="G13" s="16" t="s">
        <v>6</v>
      </c>
      <c r="H13" s="16" t="s">
        <v>6</v>
      </c>
      <c r="I13" s="17" t="s">
        <v>6</v>
      </c>
      <c r="J13" s="17" t="s">
        <v>6</v>
      </c>
      <c r="K13" s="17" t="s">
        <v>6</v>
      </c>
      <c r="L13" s="17" t="s">
        <v>6</v>
      </c>
      <c r="M13" s="17" t="s">
        <v>6</v>
      </c>
      <c r="N13" s="17" t="s">
        <v>6</v>
      </c>
      <c r="O13" s="17" t="s">
        <v>6</v>
      </c>
      <c r="P13" s="17" t="s">
        <v>6</v>
      </c>
      <c r="Q13" s="17" t="s">
        <v>6</v>
      </c>
      <c r="R13" s="17" t="s">
        <v>6</v>
      </c>
      <c r="S13" s="17" t="s">
        <v>6</v>
      </c>
      <c r="T13" s="17" t="s">
        <v>6</v>
      </c>
      <c r="U13" s="17" t="s">
        <v>6</v>
      </c>
      <c r="V13" s="17" t="s">
        <v>6</v>
      </c>
      <c r="W13" s="17" t="s">
        <v>6</v>
      </c>
      <c r="X13" s="18" t="s">
        <v>6</v>
      </c>
      <c r="Y13" s="16" t="s">
        <v>6</v>
      </c>
      <c r="Z13" s="16" t="s">
        <v>6</v>
      </c>
      <c r="AA13" s="16" t="s">
        <v>6</v>
      </c>
      <c r="AB13" s="16" t="s">
        <v>6</v>
      </c>
      <c r="AC13" s="16" t="s">
        <v>6</v>
      </c>
      <c r="AD13" s="16" t="s">
        <v>6</v>
      </c>
      <c r="AE13" s="16" t="s">
        <v>6</v>
      </c>
      <c r="AF13" s="16" t="s">
        <v>6</v>
      </c>
      <c r="AG13" s="16" t="s">
        <v>6</v>
      </c>
      <c r="AH13" s="16" t="s">
        <v>6</v>
      </c>
      <c r="AI13" s="16" t="s">
        <v>6</v>
      </c>
      <c r="AJ13" s="16" t="s">
        <v>6</v>
      </c>
      <c r="AK13" s="75" t="s">
        <v>6</v>
      </c>
      <c r="AL13" s="67" t="s">
        <v>6</v>
      </c>
      <c r="AM13" s="58" t="s">
        <v>6</v>
      </c>
      <c r="AN13" s="58" t="s">
        <v>6</v>
      </c>
      <c r="AO13" s="58" t="s">
        <v>6</v>
      </c>
    </row>
    <row r="14" spans="1:65" x14ac:dyDescent="0.2">
      <c r="A14" s="19"/>
      <c r="B14" s="19"/>
      <c r="C14" s="19"/>
      <c r="D14" s="19"/>
      <c r="E14" s="19"/>
      <c r="F14" s="19"/>
      <c r="G14" s="19"/>
      <c r="H14" s="20"/>
      <c r="I14" s="21"/>
      <c r="J14" s="21"/>
      <c r="K14" s="21"/>
      <c r="L14" s="21"/>
      <c r="M14" s="21"/>
      <c r="N14" s="21"/>
      <c r="O14" s="21"/>
      <c r="P14" s="21"/>
      <c r="Q14" s="21"/>
      <c r="R14" s="22"/>
      <c r="S14" s="22"/>
      <c r="T14" s="22"/>
      <c r="U14" s="22"/>
      <c r="V14" s="22"/>
      <c r="W14" s="22"/>
      <c r="X14" s="23"/>
      <c r="Y14" s="22"/>
      <c r="Z14" s="22"/>
      <c r="AA14" s="22"/>
      <c r="AB14" s="20"/>
      <c r="AC14" s="20"/>
      <c r="AD14" s="20"/>
      <c r="AE14" s="20"/>
      <c r="AF14" s="20"/>
      <c r="AG14" s="20"/>
      <c r="AH14" s="20"/>
      <c r="AI14" s="20"/>
      <c r="AJ14" s="20"/>
      <c r="AK14" s="76"/>
      <c r="AL14" s="68"/>
      <c r="AM14" s="59"/>
      <c r="AN14" s="59"/>
      <c r="AO14" s="59"/>
    </row>
    <row r="15" spans="1:65" x14ac:dyDescent="0.2">
      <c r="A15" s="24" t="s">
        <v>21</v>
      </c>
      <c r="B15" s="24"/>
      <c r="C15" s="24"/>
      <c r="D15" s="24">
        <v>0</v>
      </c>
      <c r="E15" s="24">
        <v>0</v>
      </c>
      <c r="F15" s="24">
        <v>0</v>
      </c>
      <c r="G15" s="24">
        <v>0</v>
      </c>
      <c r="H15" s="25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19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84">
        <v>0</v>
      </c>
      <c r="AL15" s="69">
        <v>0</v>
      </c>
      <c r="AM15" s="60">
        <v>0</v>
      </c>
      <c r="AN15" s="60">
        <v>0</v>
      </c>
      <c r="AO15" s="60">
        <v>0</v>
      </c>
    </row>
    <row r="16" spans="1:65" ht="12" x14ac:dyDescent="0.25">
      <c r="A16" s="27" t="s">
        <v>22</v>
      </c>
      <c r="B16" s="27">
        <v>40</v>
      </c>
      <c r="C16" s="27">
        <v>42</v>
      </c>
      <c r="D16" s="27">
        <v>42</v>
      </c>
      <c r="E16" s="27">
        <v>20.116</v>
      </c>
      <c r="F16" s="27">
        <v>13.801</v>
      </c>
      <c r="G16" s="27">
        <v>9.9760000000000009</v>
      </c>
      <c r="H16" s="28">
        <v>9.6319999999999997</v>
      </c>
      <c r="I16" s="29">
        <v>12.234</v>
      </c>
      <c r="J16" s="29">
        <v>9.6609999999999996</v>
      </c>
      <c r="K16" s="29">
        <v>6.4749999999999996</v>
      </c>
      <c r="L16" s="29">
        <v>3.2</v>
      </c>
      <c r="M16" s="29">
        <v>9</v>
      </c>
      <c r="N16" s="29">
        <v>15</v>
      </c>
      <c r="O16" s="29">
        <v>7.5</v>
      </c>
      <c r="P16" s="29">
        <v>6</v>
      </c>
      <c r="Q16" s="29">
        <v>13.4</v>
      </c>
      <c r="R16" s="30">
        <v>6</v>
      </c>
      <c r="S16" s="30">
        <v>9</v>
      </c>
      <c r="T16" s="30">
        <v>7.2</v>
      </c>
      <c r="U16" s="30">
        <v>7</v>
      </c>
      <c r="V16" s="30">
        <v>10</v>
      </c>
      <c r="W16" s="30">
        <v>10</v>
      </c>
      <c r="X16" s="31">
        <v>7.5</v>
      </c>
      <c r="Y16" s="30">
        <v>6.5</v>
      </c>
      <c r="Z16" s="30">
        <v>7</v>
      </c>
      <c r="AA16" s="20">
        <v>7</v>
      </c>
      <c r="AB16" s="20">
        <v>7.1</v>
      </c>
      <c r="AC16" s="20">
        <v>5</v>
      </c>
      <c r="AD16" s="20">
        <v>4</v>
      </c>
      <c r="AE16" s="20">
        <v>2.8</v>
      </c>
      <c r="AF16" s="20">
        <v>1.2</v>
      </c>
      <c r="AG16" s="20">
        <v>1.2</v>
      </c>
      <c r="AH16" s="20">
        <v>1.5</v>
      </c>
      <c r="AI16" s="20">
        <v>2.4</v>
      </c>
      <c r="AJ16" s="20">
        <v>2</v>
      </c>
      <c r="AK16" s="84">
        <v>4.2</v>
      </c>
      <c r="AL16" s="69">
        <v>3.1</v>
      </c>
      <c r="AM16" s="60">
        <v>4.2</v>
      </c>
      <c r="AN16" s="60">
        <v>4.2</v>
      </c>
      <c r="AO16" s="60">
        <v>4.2</v>
      </c>
    </row>
    <row r="17" spans="1:255" ht="12" x14ac:dyDescent="0.25">
      <c r="A17" s="27" t="s">
        <v>24</v>
      </c>
      <c r="B17" s="27">
        <v>26</v>
      </c>
      <c r="C17" s="27">
        <v>17</v>
      </c>
      <c r="D17" s="27">
        <v>17</v>
      </c>
      <c r="E17" s="27">
        <v>49.771999999999998</v>
      </c>
      <c r="F17" s="27">
        <v>41.878999999999998</v>
      </c>
      <c r="G17" s="27">
        <v>34.918999999999997</v>
      </c>
      <c r="H17" s="28">
        <v>34.362000000000002</v>
      </c>
      <c r="I17" s="29">
        <v>42.3</v>
      </c>
      <c r="J17" s="29">
        <v>28.181000000000001</v>
      </c>
      <c r="K17" s="29">
        <v>17.170000000000002</v>
      </c>
      <c r="L17" s="29">
        <v>33</v>
      </c>
      <c r="M17" s="29">
        <v>20</v>
      </c>
      <c r="N17" s="29">
        <v>52</v>
      </c>
      <c r="O17" s="29">
        <v>33</v>
      </c>
      <c r="P17" s="29">
        <v>22.5</v>
      </c>
      <c r="Q17" s="29">
        <v>23.5</v>
      </c>
      <c r="R17" s="30">
        <v>18.5</v>
      </c>
      <c r="S17" s="30">
        <v>20</v>
      </c>
      <c r="T17" s="30">
        <v>18.8</v>
      </c>
      <c r="U17" s="30">
        <v>25.5</v>
      </c>
      <c r="V17" s="30">
        <v>21.5</v>
      </c>
      <c r="W17" s="30">
        <v>25</v>
      </c>
      <c r="X17" s="31">
        <v>23</v>
      </c>
      <c r="Y17" s="30">
        <v>20</v>
      </c>
      <c r="Z17" s="30">
        <v>18</v>
      </c>
      <c r="AA17" s="20">
        <v>20</v>
      </c>
      <c r="AB17" s="20">
        <v>22.5</v>
      </c>
      <c r="AC17" s="20">
        <v>6.5</v>
      </c>
      <c r="AD17" s="20">
        <v>22</v>
      </c>
      <c r="AE17" s="20">
        <v>22</v>
      </c>
      <c r="AF17" s="20">
        <v>8</v>
      </c>
      <c r="AG17" s="20">
        <v>11</v>
      </c>
      <c r="AH17" s="20">
        <v>16</v>
      </c>
      <c r="AI17" s="20">
        <v>19</v>
      </c>
      <c r="AJ17" s="20">
        <v>12.3</v>
      </c>
      <c r="AK17" s="84">
        <v>17</v>
      </c>
      <c r="AL17" s="69">
        <v>21.7</v>
      </c>
      <c r="AM17" s="60">
        <v>17</v>
      </c>
      <c r="AN17" s="60">
        <v>17</v>
      </c>
      <c r="AO17" s="60">
        <v>17</v>
      </c>
    </row>
    <row r="18" spans="1:255" x14ac:dyDescent="0.2">
      <c r="A18" s="24" t="s">
        <v>23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5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19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84">
        <v>0</v>
      </c>
      <c r="AL18" s="69">
        <v>0</v>
      </c>
      <c r="AM18" s="60">
        <v>0</v>
      </c>
      <c r="AN18" s="60">
        <v>0</v>
      </c>
      <c r="AO18" s="60">
        <v>0</v>
      </c>
    </row>
    <row r="19" spans="1:255" x14ac:dyDescent="0.2">
      <c r="A19" s="24" t="s">
        <v>7</v>
      </c>
      <c r="B19" s="24">
        <v>1</v>
      </c>
      <c r="C19" s="24">
        <v>1</v>
      </c>
      <c r="D19" s="24">
        <v>1</v>
      </c>
      <c r="E19" s="24">
        <v>0.80600000000000005</v>
      </c>
      <c r="F19" s="24">
        <v>1.375</v>
      </c>
      <c r="G19" s="24">
        <v>0.35199999999999998</v>
      </c>
      <c r="H19" s="25">
        <v>0.19800000000000001</v>
      </c>
      <c r="I19" s="26">
        <v>0.59599999999999997</v>
      </c>
      <c r="J19" s="26">
        <v>0.44400000000000001</v>
      </c>
      <c r="K19" s="26">
        <v>0.2</v>
      </c>
      <c r="L19" s="26">
        <v>0.05</v>
      </c>
      <c r="M19" s="26">
        <v>0.2</v>
      </c>
      <c r="N19" s="26">
        <v>0.2</v>
      </c>
      <c r="O19" s="26">
        <v>0.2</v>
      </c>
      <c r="P19" s="26">
        <v>0.1</v>
      </c>
      <c r="Q19" s="26">
        <v>0.15</v>
      </c>
      <c r="R19" s="20">
        <v>0.15</v>
      </c>
      <c r="S19" s="20">
        <v>0</v>
      </c>
      <c r="T19" s="20">
        <v>0.02</v>
      </c>
      <c r="U19" s="20">
        <v>0.05</v>
      </c>
      <c r="V19" s="20">
        <v>0</v>
      </c>
      <c r="W19" s="20">
        <v>0.2</v>
      </c>
      <c r="X19" s="19">
        <v>0.15</v>
      </c>
      <c r="Y19" s="20">
        <v>0.15</v>
      </c>
      <c r="Z19" s="20">
        <v>0.15</v>
      </c>
      <c r="AA19" s="20">
        <v>7.4999999999999997E-2</v>
      </c>
      <c r="AB19" s="20">
        <v>0.1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0.05</v>
      </c>
      <c r="AI19" s="20">
        <v>0</v>
      </c>
      <c r="AJ19" s="20">
        <v>0</v>
      </c>
      <c r="AK19" s="84">
        <v>0.3</v>
      </c>
      <c r="AL19" s="69">
        <v>0.17499999999999999</v>
      </c>
      <c r="AM19" s="60">
        <v>0.3</v>
      </c>
      <c r="AN19" s="60">
        <v>0.3</v>
      </c>
      <c r="AO19" s="60">
        <v>0.3</v>
      </c>
    </row>
    <row r="20" spans="1:255" x14ac:dyDescent="0.2">
      <c r="A20" s="24" t="s">
        <v>8</v>
      </c>
      <c r="B20" s="24">
        <v>1</v>
      </c>
      <c r="C20" s="24">
        <v>1</v>
      </c>
      <c r="D20" s="24">
        <v>1</v>
      </c>
      <c r="E20" s="24">
        <v>5.8</v>
      </c>
      <c r="F20" s="24">
        <v>2.0510000000000002</v>
      </c>
      <c r="G20" s="24">
        <v>1.6439999999999999</v>
      </c>
      <c r="H20" s="25">
        <v>1.131</v>
      </c>
      <c r="I20" s="26">
        <v>2.1</v>
      </c>
      <c r="J20" s="26">
        <v>0.28399999999999997</v>
      </c>
      <c r="K20" s="26">
        <v>5.8999999999999997E-2</v>
      </c>
      <c r="L20" s="26">
        <v>0.35</v>
      </c>
      <c r="M20" s="26">
        <v>0.4</v>
      </c>
      <c r="N20" s="26">
        <v>0.85</v>
      </c>
      <c r="O20" s="26">
        <v>0.25</v>
      </c>
      <c r="P20" s="26">
        <v>0.2</v>
      </c>
      <c r="Q20" s="26">
        <v>0.6</v>
      </c>
      <c r="R20" s="20">
        <v>0.4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19">
        <v>0</v>
      </c>
      <c r="Y20" s="20">
        <v>0</v>
      </c>
      <c r="Z20" s="20">
        <v>0.75</v>
      </c>
      <c r="AA20" s="20">
        <v>0.05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84">
        <v>0</v>
      </c>
      <c r="AL20" s="69">
        <v>0</v>
      </c>
      <c r="AM20" s="60">
        <v>0</v>
      </c>
      <c r="AN20" s="60">
        <v>0</v>
      </c>
      <c r="AO20" s="60">
        <v>0</v>
      </c>
    </row>
    <row r="21" spans="1:255" x14ac:dyDescent="0.2">
      <c r="A21" s="24" t="s">
        <v>25</v>
      </c>
      <c r="B21" s="24">
        <v>3</v>
      </c>
      <c r="C21" s="24">
        <v>4</v>
      </c>
      <c r="D21" s="24">
        <v>3</v>
      </c>
      <c r="E21" s="24">
        <v>10.239000000000001</v>
      </c>
      <c r="F21" s="24">
        <v>8.4320000000000004</v>
      </c>
      <c r="G21" s="24">
        <v>1.784</v>
      </c>
      <c r="H21" s="25">
        <v>1.5660000000000001</v>
      </c>
      <c r="I21" s="26">
        <v>2.2000000000000002</v>
      </c>
      <c r="J21" s="26">
        <v>4.2919999999999998</v>
      </c>
      <c r="K21" s="26">
        <v>3.1280000000000001</v>
      </c>
      <c r="L21" s="26">
        <v>2.7</v>
      </c>
      <c r="M21" s="26">
        <v>3</v>
      </c>
      <c r="N21" s="26">
        <v>4.5</v>
      </c>
      <c r="O21" s="26">
        <v>5</v>
      </c>
      <c r="P21" s="26">
        <v>2.0499999999999998</v>
      </c>
      <c r="Q21" s="26">
        <v>2.0499999999999998</v>
      </c>
      <c r="R21" s="20">
        <v>1.3</v>
      </c>
      <c r="S21" s="20">
        <v>1.5</v>
      </c>
      <c r="T21" s="20">
        <v>1.7</v>
      </c>
      <c r="U21" s="20">
        <v>2.6</v>
      </c>
      <c r="V21" s="20">
        <v>3</v>
      </c>
      <c r="W21" s="20">
        <v>2.2000000000000002</v>
      </c>
      <c r="X21" s="19">
        <v>2.5</v>
      </c>
      <c r="Y21" s="20">
        <v>2.8</v>
      </c>
      <c r="Z21" s="20">
        <v>1</v>
      </c>
      <c r="AA21" s="20">
        <v>3</v>
      </c>
      <c r="AB21" s="20">
        <v>2.5</v>
      </c>
      <c r="AC21" s="20">
        <v>1.6</v>
      </c>
      <c r="AD21" s="20">
        <v>3</v>
      </c>
      <c r="AE21" s="20">
        <v>3.5</v>
      </c>
      <c r="AF21" s="20">
        <v>1.85</v>
      </c>
      <c r="AG21" s="20">
        <v>2.9</v>
      </c>
      <c r="AH21" s="20">
        <v>3</v>
      </c>
      <c r="AI21" s="20">
        <v>2</v>
      </c>
      <c r="AJ21" s="20">
        <v>2</v>
      </c>
      <c r="AK21" s="84">
        <v>1.7</v>
      </c>
      <c r="AL21" s="69">
        <v>1.65</v>
      </c>
      <c r="AM21" s="60">
        <v>1.7</v>
      </c>
      <c r="AN21" s="60">
        <v>1.7</v>
      </c>
      <c r="AO21" s="60">
        <v>1.7</v>
      </c>
    </row>
    <row r="22" spans="1:255" x14ac:dyDescent="0.2">
      <c r="A22" s="24" t="s">
        <v>9</v>
      </c>
      <c r="B22" s="24">
        <v>2</v>
      </c>
      <c r="C22" s="24">
        <v>2</v>
      </c>
      <c r="D22" s="24">
        <v>2</v>
      </c>
      <c r="E22" s="24">
        <v>1.401</v>
      </c>
      <c r="F22" s="24">
        <v>0.98099999999999998</v>
      </c>
      <c r="G22" s="24">
        <v>1.3160000000000001</v>
      </c>
      <c r="H22" s="25">
        <v>0.95699999999999996</v>
      </c>
      <c r="I22" s="26">
        <v>1.57</v>
      </c>
      <c r="J22" s="26">
        <v>0.63200000000000001</v>
      </c>
      <c r="K22" s="26">
        <v>0.19800000000000001</v>
      </c>
      <c r="L22" s="26">
        <v>0.25</v>
      </c>
      <c r="M22" s="26">
        <v>0</v>
      </c>
      <c r="N22" s="26">
        <v>0.7</v>
      </c>
      <c r="O22" s="26">
        <v>0.21</v>
      </c>
      <c r="P22" s="26">
        <v>0</v>
      </c>
      <c r="Q22" s="26">
        <v>0</v>
      </c>
      <c r="R22" s="20">
        <v>0.05</v>
      </c>
      <c r="S22" s="20">
        <v>0.05</v>
      </c>
      <c r="T22" s="20">
        <v>0.05</v>
      </c>
      <c r="U22" s="20">
        <v>0.05</v>
      </c>
      <c r="V22" s="20">
        <v>0.05</v>
      </c>
      <c r="W22" s="20">
        <v>0.05</v>
      </c>
      <c r="X22" s="19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84">
        <v>0</v>
      </c>
      <c r="AL22" s="69">
        <v>0</v>
      </c>
      <c r="AM22" s="60">
        <v>0</v>
      </c>
      <c r="AN22" s="60">
        <v>0</v>
      </c>
      <c r="AO22" s="60">
        <v>0</v>
      </c>
    </row>
    <row r="23" spans="1:255" ht="12" x14ac:dyDescent="0.25">
      <c r="A23" s="27" t="s">
        <v>26</v>
      </c>
      <c r="B23" s="27">
        <v>80</v>
      </c>
      <c r="C23" s="27">
        <v>21</v>
      </c>
      <c r="D23" s="27">
        <v>20</v>
      </c>
      <c r="E23" s="27">
        <v>114.866</v>
      </c>
      <c r="F23" s="27">
        <v>95.480999999999995</v>
      </c>
      <c r="G23" s="27">
        <v>61.009</v>
      </c>
      <c r="H23" s="28">
        <v>59.154000000000003</v>
      </c>
      <c r="I23" s="29">
        <v>74</v>
      </c>
      <c r="J23" s="29">
        <v>51.506</v>
      </c>
      <c r="K23" s="29">
        <v>31.87</v>
      </c>
      <c r="L23" s="29">
        <v>55</v>
      </c>
      <c r="M23" s="29">
        <v>50</v>
      </c>
      <c r="N23" s="29">
        <v>92</v>
      </c>
      <c r="O23" s="29">
        <v>48</v>
      </c>
      <c r="P23" s="29">
        <v>19</v>
      </c>
      <c r="Q23" s="29">
        <v>31.8</v>
      </c>
      <c r="R23" s="30">
        <v>13.6</v>
      </c>
      <c r="S23" s="30">
        <v>18</v>
      </c>
      <c r="T23" s="30">
        <v>13</v>
      </c>
      <c r="U23" s="30">
        <v>19</v>
      </c>
      <c r="V23" s="30">
        <v>20</v>
      </c>
      <c r="W23" s="30">
        <v>20</v>
      </c>
      <c r="X23" s="31">
        <v>22</v>
      </c>
      <c r="Y23" s="30">
        <v>16</v>
      </c>
      <c r="Z23" s="30">
        <v>20</v>
      </c>
      <c r="AA23" s="30">
        <v>22</v>
      </c>
      <c r="AB23" s="20">
        <v>25.8</v>
      </c>
      <c r="AC23" s="20">
        <v>9.5</v>
      </c>
      <c r="AD23" s="20">
        <v>27</v>
      </c>
      <c r="AE23" s="20">
        <v>28</v>
      </c>
      <c r="AF23" s="20">
        <v>9</v>
      </c>
      <c r="AG23" s="20">
        <v>22.4</v>
      </c>
      <c r="AH23" s="20">
        <v>18</v>
      </c>
      <c r="AI23" s="20">
        <v>20</v>
      </c>
      <c r="AJ23" s="20">
        <v>15</v>
      </c>
      <c r="AK23" s="84">
        <v>18</v>
      </c>
      <c r="AL23" s="69">
        <v>21.5</v>
      </c>
      <c r="AM23" s="60">
        <v>18</v>
      </c>
      <c r="AN23" s="60">
        <v>18</v>
      </c>
      <c r="AO23" s="60">
        <v>18</v>
      </c>
    </row>
    <row r="24" spans="1:255" x14ac:dyDescent="0.2">
      <c r="A24" s="19"/>
      <c r="B24" s="19"/>
      <c r="C24" s="19"/>
      <c r="D24" s="19"/>
      <c r="E24" s="19"/>
      <c r="F24" s="19"/>
      <c r="G24" s="19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0"/>
      <c r="S24" s="20"/>
      <c r="T24" s="20"/>
      <c r="U24" s="20"/>
      <c r="V24" s="20"/>
      <c r="W24" s="20"/>
      <c r="X24" s="19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77"/>
      <c r="AL24" s="69"/>
      <c r="AM24" s="60"/>
      <c r="AN24" s="60"/>
      <c r="AO24" s="60"/>
    </row>
    <row r="25" spans="1:255" ht="12" x14ac:dyDescent="0.25">
      <c r="A25" s="27" t="s">
        <v>27</v>
      </c>
      <c r="B25" s="28">
        <f t="shared" ref="B25:G25" si="0">SUM(B15:B23)</f>
        <v>153</v>
      </c>
      <c r="C25" s="28">
        <f t="shared" si="0"/>
        <v>88</v>
      </c>
      <c r="D25" s="28">
        <f t="shared" si="0"/>
        <v>86</v>
      </c>
      <c r="E25" s="28">
        <f t="shared" si="0"/>
        <v>203</v>
      </c>
      <c r="F25" s="28">
        <f t="shared" si="0"/>
        <v>164</v>
      </c>
      <c r="G25" s="28">
        <f t="shared" si="0"/>
        <v>111</v>
      </c>
      <c r="H25" s="28">
        <f t="shared" ref="H25:S25" si="1">SUM(H15:H23)</f>
        <v>107</v>
      </c>
      <c r="I25" s="29">
        <f t="shared" si="1"/>
        <v>135</v>
      </c>
      <c r="J25" s="29">
        <f t="shared" si="1"/>
        <v>95</v>
      </c>
      <c r="K25" s="29">
        <f t="shared" si="1"/>
        <v>59.100000000000009</v>
      </c>
      <c r="L25" s="29">
        <f t="shared" si="1"/>
        <v>94.550000000000011</v>
      </c>
      <c r="M25" s="29">
        <f t="shared" si="1"/>
        <v>82.6</v>
      </c>
      <c r="N25" s="29">
        <f t="shared" si="1"/>
        <v>165.25</v>
      </c>
      <c r="O25" s="29">
        <f t="shared" si="1"/>
        <v>94.16</v>
      </c>
      <c r="P25" s="29">
        <f t="shared" si="1"/>
        <v>49.85</v>
      </c>
      <c r="Q25" s="29">
        <f t="shared" si="1"/>
        <v>71.5</v>
      </c>
      <c r="R25" s="29">
        <f t="shared" si="1"/>
        <v>40</v>
      </c>
      <c r="S25" s="29">
        <f t="shared" si="1"/>
        <v>48.55</v>
      </c>
      <c r="T25" s="30">
        <f t="shared" ref="T25:Y25" si="2">SUM(T15:T23)</f>
        <v>40.769999999999996</v>
      </c>
      <c r="U25" s="30">
        <f t="shared" si="2"/>
        <v>54.199999999999996</v>
      </c>
      <c r="V25" s="30">
        <f t="shared" si="2"/>
        <v>54.55</v>
      </c>
      <c r="W25" s="30">
        <f t="shared" si="2"/>
        <v>57.45</v>
      </c>
      <c r="X25" s="31">
        <f t="shared" si="2"/>
        <v>55.15</v>
      </c>
      <c r="Y25" s="30">
        <f t="shared" si="2"/>
        <v>45.45</v>
      </c>
      <c r="Z25" s="30">
        <f t="shared" ref="Z25:AF25" si="3">SUM(Z15:Z23)</f>
        <v>46.9</v>
      </c>
      <c r="AA25" s="30">
        <f t="shared" si="3"/>
        <v>52.125</v>
      </c>
      <c r="AB25" s="30">
        <f t="shared" si="3"/>
        <v>58</v>
      </c>
      <c r="AC25" s="30">
        <f t="shared" si="3"/>
        <v>22.6</v>
      </c>
      <c r="AD25" s="30">
        <f t="shared" si="3"/>
        <v>56</v>
      </c>
      <c r="AE25" s="30">
        <f t="shared" si="3"/>
        <v>56.3</v>
      </c>
      <c r="AF25" s="30">
        <f t="shared" si="3"/>
        <v>20.049999999999997</v>
      </c>
      <c r="AG25" s="30">
        <f>SUM(AG15:AG24)</f>
        <v>37.5</v>
      </c>
      <c r="AH25" s="30">
        <f>SUM(AH15:AH24)</f>
        <v>38.549999999999997</v>
      </c>
      <c r="AI25" s="30">
        <f>SUM(AI15:AI24)</f>
        <v>43.4</v>
      </c>
      <c r="AJ25" s="30">
        <f>SUM(AJ15:AJ24)</f>
        <v>31.3</v>
      </c>
      <c r="AK25" s="78">
        <f>SUM(AK15:AK23)</f>
        <v>41.2</v>
      </c>
      <c r="AL25" s="70">
        <f>SUM(AL15:AL23)</f>
        <v>48.125</v>
      </c>
      <c r="AM25" s="61">
        <f>SUM(AM15:AM23)</f>
        <v>41.2</v>
      </c>
      <c r="AN25" s="61">
        <f>SUM(AN15:AN23)</f>
        <v>41.2</v>
      </c>
      <c r="AO25" s="61">
        <f>SUM(AO15:AO23)</f>
        <v>41.2</v>
      </c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 x14ac:dyDescent="0.2">
      <c r="A26" s="32"/>
      <c r="B26" s="32"/>
      <c r="C26" s="32"/>
      <c r="D26" s="32"/>
      <c r="E26" s="32"/>
      <c r="F26" s="32"/>
      <c r="G26" s="32"/>
      <c r="H26" s="33"/>
      <c r="I26" s="34"/>
      <c r="J26" s="34"/>
      <c r="K26" s="34"/>
      <c r="L26" s="34"/>
      <c r="M26" s="34"/>
      <c r="N26" s="34"/>
      <c r="O26" s="34"/>
      <c r="P26" s="34"/>
      <c r="Q26" s="34"/>
      <c r="R26" s="33"/>
      <c r="S26" s="33"/>
      <c r="T26" s="33"/>
      <c r="U26" s="33"/>
      <c r="V26" s="33"/>
      <c r="W26" s="33"/>
      <c r="X26" s="32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79"/>
      <c r="AL26" s="71"/>
      <c r="AM26" s="62"/>
      <c r="AN26" s="62"/>
      <c r="AO26" s="62"/>
    </row>
    <row r="27" spans="1:255" ht="12" x14ac:dyDescent="0.25">
      <c r="AI27" s="15"/>
      <c r="AJ27" s="88"/>
      <c r="AK27" s="35">
        <f>AVERAGE(AH25:AL25)</f>
        <v>40.515000000000001</v>
      </c>
      <c r="AL27" s="36" t="s">
        <v>53</v>
      </c>
    </row>
    <row r="28" spans="1:255" ht="12" x14ac:dyDescent="0.25">
      <c r="AI28" s="15"/>
      <c r="AJ28" s="88"/>
      <c r="AK28" s="35">
        <f>AVERAGE(AC25:AL25)</f>
        <v>39.502499999999998</v>
      </c>
      <c r="AL28" s="36" t="s">
        <v>54</v>
      </c>
    </row>
    <row r="29" spans="1:255" ht="12" x14ac:dyDescent="0.25">
      <c r="A29" s="1" t="s">
        <v>32</v>
      </c>
      <c r="B29" s="1"/>
      <c r="C29" s="1"/>
      <c r="D29" s="1"/>
      <c r="E29" s="1"/>
      <c r="F29" s="1"/>
      <c r="G29" s="4"/>
      <c r="H29" s="4"/>
      <c r="I29" s="4"/>
      <c r="J29" s="4"/>
    </row>
    <row r="30" spans="1:255" ht="12" x14ac:dyDescent="0.25">
      <c r="A30" s="1" t="s">
        <v>33</v>
      </c>
      <c r="B30" s="1"/>
      <c r="C30" s="1"/>
      <c r="D30" s="1"/>
      <c r="E30" s="1"/>
      <c r="F30" s="1"/>
      <c r="G30" s="1"/>
      <c r="AL30" s="89" t="s">
        <v>85</v>
      </c>
      <c r="AM30" s="83"/>
      <c r="AP30" s="83"/>
    </row>
    <row r="31" spans="1:255" hidden="1" x14ac:dyDescent="0.2">
      <c r="B31" s="53">
        <v>32143</v>
      </c>
      <c r="C31" s="53">
        <v>32509</v>
      </c>
      <c r="D31" s="53">
        <v>32874</v>
      </c>
      <c r="E31" s="53">
        <v>33239</v>
      </c>
      <c r="F31" s="53">
        <v>33604</v>
      </c>
      <c r="G31" s="53">
        <v>33970</v>
      </c>
      <c r="H31" s="53">
        <v>34335</v>
      </c>
      <c r="I31" s="53">
        <v>34700</v>
      </c>
      <c r="J31" s="53">
        <v>35065</v>
      </c>
      <c r="K31" s="53">
        <v>35431</v>
      </c>
      <c r="L31" s="53">
        <v>35796</v>
      </c>
      <c r="M31" s="53">
        <v>36161</v>
      </c>
      <c r="N31" s="53">
        <v>36526</v>
      </c>
      <c r="O31" s="53">
        <v>36892</v>
      </c>
      <c r="P31" s="53">
        <v>37257</v>
      </c>
      <c r="Q31" s="53">
        <v>37622</v>
      </c>
      <c r="R31" s="53">
        <v>37987</v>
      </c>
      <c r="S31" s="53">
        <v>38353</v>
      </c>
      <c r="T31" s="53">
        <v>38718</v>
      </c>
      <c r="U31" s="53">
        <v>39083</v>
      </c>
      <c r="V31" s="53">
        <v>39448</v>
      </c>
      <c r="W31" s="53">
        <v>39814</v>
      </c>
      <c r="X31" s="53">
        <v>40179</v>
      </c>
      <c r="Y31" s="53">
        <v>40544</v>
      </c>
      <c r="Z31" s="53">
        <v>40909</v>
      </c>
      <c r="AA31" s="53">
        <v>41275</v>
      </c>
      <c r="AB31" s="53">
        <v>41640</v>
      </c>
      <c r="AC31" s="53">
        <v>42005</v>
      </c>
      <c r="AD31" s="53">
        <v>42370</v>
      </c>
      <c r="AE31" s="53">
        <v>42736</v>
      </c>
      <c r="AF31" s="53">
        <v>43101</v>
      </c>
      <c r="AG31" s="53">
        <v>43466</v>
      </c>
      <c r="AH31" s="53">
        <v>43831</v>
      </c>
      <c r="AI31" s="53">
        <v>44197</v>
      </c>
      <c r="AJ31" s="53">
        <v>44562</v>
      </c>
      <c r="AK31" s="73">
        <v>44927</v>
      </c>
      <c r="AL31" s="73"/>
      <c r="AM31" s="53">
        <v>44928</v>
      </c>
      <c r="AN31" s="53">
        <v>44929</v>
      </c>
      <c r="AO31" s="53">
        <v>44930</v>
      </c>
      <c r="AP31" s="53">
        <v>46388</v>
      </c>
      <c r="AQ31" s="53">
        <v>46753</v>
      </c>
      <c r="AR31" s="53">
        <v>47119</v>
      </c>
      <c r="AS31" s="53">
        <v>47484</v>
      </c>
      <c r="AT31" s="53">
        <v>47849</v>
      </c>
      <c r="AU31" s="53">
        <v>48214</v>
      </c>
      <c r="AV31" s="53">
        <v>48580</v>
      </c>
      <c r="AW31" s="53">
        <v>48945</v>
      </c>
      <c r="AX31" s="53">
        <v>49310</v>
      </c>
      <c r="AY31" s="53">
        <v>49675</v>
      </c>
      <c r="AZ31" s="53">
        <v>50041</v>
      </c>
      <c r="BA31" s="53">
        <v>50406</v>
      </c>
      <c r="BB31" s="53">
        <v>50771</v>
      </c>
      <c r="BC31" s="53">
        <v>51136</v>
      </c>
      <c r="BD31" s="53">
        <v>51502</v>
      </c>
      <c r="BE31" s="53">
        <v>51867</v>
      </c>
      <c r="BF31" s="53">
        <v>52232</v>
      </c>
      <c r="BG31" s="53">
        <v>52597</v>
      </c>
      <c r="BH31" s="53">
        <v>52963</v>
      </c>
      <c r="BI31" s="53">
        <v>53328</v>
      </c>
      <c r="BJ31" s="53">
        <v>53693</v>
      </c>
      <c r="BK31" s="53">
        <v>54058</v>
      </c>
      <c r="BL31" s="53">
        <v>54424</v>
      </c>
      <c r="BM31" s="53">
        <v>54789</v>
      </c>
    </row>
    <row r="32" spans="1:255" ht="12" x14ac:dyDescent="0.25">
      <c r="A32" s="37" t="s">
        <v>5</v>
      </c>
      <c r="B32" s="27"/>
      <c r="C32" s="27"/>
      <c r="D32" s="38" t="s">
        <v>38</v>
      </c>
      <c r="E32" s="38" t="s">
        <v>39</v>
      </c>
      <c r="F32" s="38" t="s">
        <v>40</v>
      </c>
      <c r="G32" s="39" t="s">
        <v>41</v>
      </c>
      <c r="H32" s="40" t="s">
        <v>0</v>
      </c>
      <c r="I32" s="41" t="s">
        <v>1</v>
      </c>
      <c r="J32" s="41" t="s">
        <v>2</v>
      </c>
      <c r="K32" s="41" t="str">
        <f>K12</f>
        <v>1997/98</v>
      </c>
      <c r="L32" s="41" t="str">
        <f t="shared" ref="L32:R32" si="4">L12</f>
        <v>1998/99</v>
      </c>
      <c r="M32" s="41" t="str">
        <f t="shared" si="4"/>
        <v>1999/2000</v>
      </c>
      <c r="N32" s="41" t="str">
        <f t="shared" si="4"/>
        <v>2000/2001</v>
      </c>
      <c r="O32" s="41" t="str">
        <f t="shared" si="4"/>
        <v>2001/2002</v>
      </c>
      <c r="P32" s="41" t="str">
        <f t="shared" si="4"/>
        <v>2002/2003</v>
      </c>
      <c r="Q32" s="41" t="str">
        <f t="shared" si="4"/>
        <v>2003/2004</v>
      </c>
      <c r="R32" s="41" t="str">
        <f t="shared" si="4"/>
        <v>2004/2005</v>
      </c>
      <c r="S32" s="41" t="str">
        <f>S12</f>
        <v>2005/2006</v>
      </c>
      <c r="T32" s="42" t="s">
        <v>42</v>
      </c>
      <c r="U32" s="42" t="s">
        <v>43</v>
      </c>
      <c r="V32" s="42" t="s">
        <v>46</v>
      </c>
      <c r="W32" s="42" t="s">
        <v>47</v>
      </c>
      <c r="X32" s="43" t="s">
        <v>48</v>
      </c>
      <c r="Y32" s="14" t="s">
        <v>49</v>
      </c>
      <c r="Z32" s="14" t="s">
        <v>51</v>
      </c>
      <c r="AA32" s="14" t="s">
        <v>50</v>
      </c>
      <c r="AB32" s="14" t="s">
        <v>52</v>
      </c>
      <c r="AC32" s="14" t="s">
        <v>55</v>
      </c>
      <c r="AD32" s="14" t="s">
        <v>56</v>
      </c>
      <c r="AE32" s="14" t="s">
        <v>57</v>
      </c>
      <c r="AF32" s="14" t="s">
        <v>58</v>
      </c>
      <c r="AG32" s="14" t="s">
        <v>59</v>
      </c>
      <c r="AH32" s="14" t="s">
        <v>61</v>
      </c>
      <c r="AI32" s="14" t="s">
        <v>65</v>
      </c>
      <c r="AJ32" s="14" t="s">
        <v>66</v>
      </c>
      <c r="AK32" s="74" t="s">
        <v>81</v>
      </c>
      <c r="AL32" s="66" t="s">
        <v>80</v>
      </c>
      <c r="AM32" s="57" t="s">
        <v>76</v>
      </c>
      <c r="AN32" s="57" t="s">
        <v>77</v>
      </c>
      <c r="AO32" s="57" t="s">
        <v>78</v>
      </c>
    </row>
    <row r="33" spans="1:255" ht="12" x14ac:dyDescent="0.25">
      <c r="A33" s="37" t="s">
        <v>20</v>
      </c>
      <c r="B33" s="37"/>
      <c r="C33" s="37"/>
      <c r="D33" s="44" t="s">
        <v>10</v>
      </c>
      <c r="E33" s="44" t="s">
        <v>10</v>
      </c>
      <c r="F33" s="44" t="s">
        <v>10</v>
      </c>
      <c r="G33" s="44" t="s">
        <v>10</v>
      </c>
      <c r="H33" s="44" t="s">
        <v>10</v>
      </c>
      <c r="I33" s="45" t="s">
        <v>10</v>
      </c>
      <c r="J33" s="45" t="s">
        <v>10</v>
      </c>
      <c r="K33" s="45" t="s">
        <v>10</v>
      </c>
      <c r="L33" s="45" t="s">
        <v>10</v>
      </c>
      <c r="M33" s="45" t="s">
        <v>10</v>
      </c>
      <c r="N33" s="45" t="s">
        <v>10</v>
      </c>
      <c r="O33" s="45" t="s">
        <v>10</v>
      </c>
      <c r="P33" s="45" t="s">
        <v>10</v>
      </c>
      <c r="Q33" s="45" t="s">
        <v>10</v>
      </c>
      <c r="R33" s="45" t="s">
        <v>10</v>
      </c>
      <c r="S33" s="45" t="s">
        <v>10</v>
      </c>
      <c r="T33" s="45" t="s">
        <v>10</v>
      </c>
      <c r="U33" s="45" t="s">
        <v>10</v>
      </c>
      <c r="V33" s="45" t="s">
        <v>10</v>
      </c>
      <c r="W33" s="45" t="s">
        <v>10</v>
      </c>
      <c r="X33" s="46" t="s">
        <v>10</v>
      </c>
      <c r="Y33" s="44" t="s">
        <v>10</v>
      </c>
      <c r="Z33" s="47" t="s">
        <v>10</v>
      </c>
      <c r="AA33" s="44" t="s">
        <v>10</v>
      </c>
      <c r="AB33" s="44" t="s">
        <v>10</v>
      </c>
      <c r="AC33" s="44" t="s">
        <v>10</v>
      </c>
      <c r="AD33" s="44" t="s">
        <v>10</v>
      </c>
      <c r="AE33" s="44" t="s">
        <v>10</v>
      </c>
      <c r="AF33" s="44" t="s">
        <v>10</v>
      </c>
      <c r="AG33" s="44" t="s">
        <v>10</v>
      </c>
      <c r="AH33" s="44" t="s">
        <v>10</v>
      </c>
      <c r="AI33" s="44" t="s">
        <v>10</v>
      </c>
      <c r="AJ33" s="56" t="s">
        <v>67</v>
      </c>
      <c r="AK33" s="80" t="s">
        <v>67</v>
      </c>
      <c r="AL33" s="90" t="s">
        <v>67</v>
      </c>
      <c r="AM33" s="56" t="s">
        <v>79</v>
      </c>
      <c r="AN33" s="63" t="s">
        <v>79</v>
      </c>
      <c r="AO33" s="56" t="s">
        <v>79</v>
      </c>
    </row>
    <row r="34" spans="1:255" x14ac:dyDescent="0.2">
      <c r="A34" s="19"/>
      <c r="B34" s="19"/>
      <c r="C34" s="19"/>
      <c r="D34" s="19"/>
      <c r="E34" s="19"/>
      <c r="F34" s="19"/>
      <c r="G34" s="19"/>
      <c r="H34" s="20"/>
      <c r="I34" s="21"/>
      <c r="J34" s="21"/>
      <c r="K34" s="21"/>
      <c r="L34" s="21"/>
      <c r="M34" s="21"/>
      <c r="N34" s="21"/>
      <c r="O34" s="21"/>
      <c r="P34" s="21"/>
      <c r="Q34" s="21"/>
      <c r="R34" s="22"/>
      <c r="S34" s="22"/>
      <c r="T34" s="22"/>
      <c r="U34" s="22"/>
      <c r="V34" s="22"/>
      <c r="W34" s="22"/>
      <c r="X34" s="23"/>
      <c r="Y34" s="22"/>
      <c r="Z34" s="23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76"/>
      <c r="AL34" s="68"/>
      <c r="AM34" s="59"/>
      <c r="AN34" s="59"/>
      <c r="AO34" s="59"/>
    </row>
    <row r="35" spans="1:255" x14ac:dyDescent="0.2">
      <c r="A35" s="24" t="s">
        <v>21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5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19">
        <v>0</v>
      </c>
      <c r="Y35" s="20">
        <v>0</v>
      </c>
      <c r="Z35" s="19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77">
        <v>0</v>
      </c>
      <c r="AL35" s="85">
        <v>0</v>
      </c>
      <c r="AM35" s="60"/>
      <c r="AN35" s="60"/>
      <c r="AO35" s="60"/>
    </row>
    <row r="36" spans="1:255" ht="12" x14ac:dyDescent="0.25">
      <c r="A36" s="27" t="s">
        <v>22</v>
      </c>
      <c r="B36" s="24">
        <v>0</v>
      </c>
      <c r="C36" s="24">
        <v>0</v>
      </c>
      <c r="D36" s="48">
        <v>38</v>
      </c>
      <c r="E36" s="49">
        <v>30.719000000000001</v>
      </c>
      <c r="F36" s="48">
        <v>17.692</v>
      </c>
      <c r="G36" s="49">
        <v>21.193000000000001</v>
      </c>
      <c r="H36" s="28">
        <v>18.664000000000001</v>
      </c>
      <c r="I36" s="29">
        <v>22.542999999999999</v>
      </c>
      <c r="J36" s="29">
        <v>24.087</v>
      </c>
      <c r="K36" s="29">
        <v>16.8</v>
      </c>
      <c r="L36" s="29">
        <v>9</v>
      </c>
      <c r="M36" s="29">
        <v>22.95</v>
      </c>
      <c r="N36" s="29">
        <v>38.25</v>
      </c>
      <c r="O36" s="29">
        <v>18.75</v>
      </c>
      <c r="P36" s="29">
        <v>15.9</v>
      </c>
      <c r="Q36" s="29">
        <v>40</v>
      </c>
      <c r="R36" s="30">
        <v>18.45</v>
      </c>
      <c r="S36" s="30">
        <v>26.1</v>
      </c>
      <c r="T36" s="30">
        <v>21.75</v>
      </c>
      <c r="U36" s="30">
        <v>21.5</v>
      </c>
      <c r="V36" s="30">
        <v>31</v>
      </c>
      <c r="W36" s="30">
        <v>27.12</v>
      </c>
      <c r="X36" s="31">
        <v>18.95</v>
      </c>
      <c r="Y36" s="30">
        <v>16.899999999999999</v>
      </c>
      <c r="Z36" s="31">
        <v>14</v>
      </c>
      <c r="AA36" s="20">
        <v>18.2</v>
      </c>
      <c r="AB36" s="20">
        <v>22.7</v>
      </c>
      <c r="AC36" s="20">
        <v>10</v>
      </c>
      <c r="AD36" s="20">
        <v>14</v>
      </c>
      <c r="AE36" s="20">
        <v>7</v>
      </c>
      <c r="AF36" s="20">
        <v>2.52</v>
      </c>
      <c r="AG36" s="20">
        <v>2.58</v>
      </c>
      <c r="AH36" s="20">
        <v>3.9</v>
      </c>
      <c r="AI36" s="20">
        <v>6</v>
      </c>
      <c r="AJ36" s="20">
        <v>5.3</v>
      </c>
      <c r="AK36" s="77">
        <v>8.61</v>
      </c>
      <c r="AL36" s="85">
        <v>8.5250000000000004</v>
      </c>
      <c r="AM36" s="60"/>
      <c r="AN36" s="60"/>
      <c r="AO36" s="60"/>
    </row>
    <row r="37" spans="1:255" ht="12" x14ac:dyDescent="0.25">
      <c r="A37" s="27" t="s">
        <v>24</v>
      </c>
      <c r="B37" s="24">
        <v>0</v>
      </c>
      <c r="C37" s="24">
        <v>0</v>
      </c>
      <c r="D37" s="27">
        <v>18</v>
      </c>
      <c r="E37" s="27">
        <v>18.747</v>
      </c>
      <c r="F37" s="27">
        <v>26.826000000000001</v>
      </c>
      <c r="G37" s="27">
        <v>32.250999999999998</v>
      </c>
      <c r="H37" s="28">
        <v>16.268999999999998</v>
      </c>
      <c r="I37" s="29">
        <v>38.276000000000003</v>
      </c>
      <c r="J37" s="29">
        <v>26.957000000000001</v>
      </c>
      <c r="K37" s="29">
        <v>17.600000000000001</v>
      </c>
      <c r="L37" s="29">
        <v>37</v>
      </c>
      <c r="M37" s="29">
        <v>28</v>
      </c>
      <c r="N37" s="29">
        <v>54.6</v>
      </c>
      <c r="O37" s="29">
        <v>37.950000000000003</v>
      </c>
      <c r="P37" s="29">
        <v>23</v>
      </c>
      <c r="Q37" s="29">
        <v>30.5</v>
      </c>
      <c r="R37" s="30">
        <v>27.5</v>
      </c>
      <c r="S37" s="30">
        <v>26</v>
      </c>
      <c r="T37" s="30">
        <v>20.75</v>
      </c>
      <c r="U37" s="30">
        <v>35.700000000000003</v>
      </c>
      <c r="V37" s="30">
        <v>33.69</v>
      </c>
      <c r="W37" s="30">
        <v>35</v>
      </c>
      <c r="X37" s="31">
        <v>20.7</v>
      </c>
      <c r="Y37" s="30">
        <v>21.8</v>
      </c>
      <c r="Z37" s="31">
        <v>16.2</v>
      </c>
      <c r="AA37" s="20">
        <v>23.5</v>
      </c>
      <c r="AB37" s="20">
        <v>21.8</v>
      </c>
      <c r="AC37" s="20">
        <v>2.92</v>
      </c>
      <c r="AD37" s="20">
        <v>34.1</v>
      </c>
      <c r="AE37" s="20">
        <v>19.8</v>
      </c>
      <c r="AF37" s="20">
        <v>9.7750000000000004</v>
      </c>
      <c r="AG37" s="20">
        <v>15.4</v>
      </c>
      <c r="AH37" s="20">
        <v>26.45</v>
      </c>
      <c r="AI37" s="20">
        <v>20.9</v>
      </c>
      <c r="AJ37" s="20">
        <v>21</v>
      </c>
      <c r="AK37" s="77">
        <v>26.305</v>
      </c>
      <c r="AL37" s="85">
        <v>29.295000000000002</v>
      </c>
      <c r="AM37" s="60"/>
      <c r="AN37" s="60"/>
      <c r="AO37" s="60"/>
    </row>
    <row r="38" spans="1:255" x14ac:dyDescent="0.2">
      <c r="A38" s="24" t="s">
        <v>23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5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19">
        <v>0</v>
      </c>
      <c r="Y38" s="20">
        <v>0</v>
      </c>
      <c r="Z38" s="19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77">
        <v>0</v>
      </c>
      <c r="AL38" s="85">
        <v>0</v>
      </c>
      <c r="AM38" s="60"/>
      <c r="AN38" s="60"/>
      <c r="AO38" s="60"/>
    </row>
    <row r="39" spans="1:255" x14ac:dyDescent="0.2">
      <c r="A39" s="24" t="s">
        <v>7</v>
      </c>
      <c r="B39" s="24">
        <v>0</v>
      </c>
      <c r="C39" s="24">
        <v>0</v>
      </c>
      <c r="D39" s="24">
        <v>1</v>
      </c>
      <c r="E39" s="24">
        <v>0.42199999999999999</v>
      </c>
      <c r="F39" s="24">
        <v>0.78300000000000003</v>
      </c>
      <c r="G39" s="24">
        <v>0.27600000000000002</v>
      </c>
      <c r="H39" s="25">
        <v>0.18099999999999999</v>
      </c>
      <c r="I39" s="26">
        <v>0.38500000000000001</v>
      </c>
      <c r="J39" s="26">
        <v>0.32400000000000001</v>
      </c>
      <c r="K39" s="26">
        <v>0.2</v>
      </c>
      <c r="L39" s="26">
        <v>0.1</v>
      </c>
      <c r="M39" s="26">
        <v>0.2</v>
      </c>
      <c r="N39" s="26">
        <v>0.16</v>
      </c>
      <c r="O39" s="26">
        <v>0.2</v>
      </c>
      <c r="P39" s="26">
        <v>0.105</v>
      </c>
      <c r="Q39" s="26">
        <v>0.22</v>
      </c>
      <c r="R39" s="20">
        <v>0.25</v>
      </c>
      <c r="S39" s="20">
        <v>0</v>
      </c>
      <c r="T39" s="20">
        <v>0.03</v>
      </c>
      <c r="U39" s="20">
        <v>0.08</v>
      </c>
      <c r="V39" s="20">
        <v>0</v>
      </c>
      <c r="W39" s="20">
        <v>0.3</v>
      </c>
      <c r="X39" s="19">
        <v>0.2</v>
      </c>
      <c r="Y39" s="20">
        <v>0.15</v>
      </c>
      <c r="Z39" s="19">
        <v>0.15</v>
      </c>
      <c r="AA39" s="20">
        <v>0.09</v>
      </c>
      <c r="AB39" s="20">
        <v>0.1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0.05</v>
      </c>
      <c r="AI39" s="20">
        <v>0</v>
      </c>
      <c r="AJ39" s="20">
        <v>0</v>
      </c>
      <c r="AK39" s="77">
        <v>0.495</v>
      </c>
      <c r="AL39" s="85">
        <v>0.22800000000000001</v>
      </c>
      <c r="AM39" s="60"/>
      <c r="AN39" s="60"/>
      <c r="AO39" s="60"/>
    </row>
    <row r="40" spans="1:255" x14ac:dyDescent="0.2">
      <c r="A40" s="24" t="s">
        <v>8</v>
      </c>
      <c r="B40" s="24">
        <v>0</v>
      </c>
      <c r="C40" s="24">
        <v>0</v>
      </c>
      <c r="D40" s="24">
        <v>1</v>
      </c>
      <c r="E40" s="24">
        <v>1.702</v>
      </c>
      <c r="F40" s="24">
        <v>1.55</v>
      </c>
      <c r="G40" s="24">
        <v>1.843</v>
      </c>
      <c r="H40" s="25">
        <v>1.175</v>
      </c>
      <c r="I40" s="26">
        <v>2.056</v>
      </c>
      <c r="J40" s="26">
        <v>0.35199999999999998</v>
      </c>
      <c r="K40" s="26">
        <v>0.06</v>
      </c>
      <c r="L40" s="26">
        <v>0.5</v>
      </c>
      <c r="M40" s="26">
        <v>1</v>
      </c>
      <c r="N40" s="26">
        <v>2.38</v>
      </c>
      <c r="O40" s="26">
        <v>0.375</v>
      </c>
      <c r="P40" s="26">
        <v>0.3</v>
      </c>
      <c r="Q40" s="26">
        <v>1.08</v>
      </c>
      <c r="R40" s="20">
        <v>0.72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19">
        <v>0</v>
      </c>
      <c r="Y40" s="20">
        <v>0</v>
      </c>
      <c r="Z40" s="19">
        <v>0.75</v>
      </c>
      <c r="AA40" s="20">
        <v>0.1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77">
        <v>0</v>
      </c>
      <c r="AL40" s="85">
        <v>0</v>
      </c>
      <c r="AM40" s="60"/>
      <c r="AN40" s="60"/>
      <c r="AO40" s="60"/>
    </row>
    <row r="41" spans="1:255" x14ac:dyDescent="0.2">
      <c r="A41" s="24" t="s">
        <v>25</v>
      </c>
      <c r="B41" s="24">
        <v>0</v>
      </c>
      <c r="C41" s="24">
        <v>0</v>
      </c>
      <c r="D41" s="24">
        <v>3</v>
      </c>
      <c r="E41" s="24">
        <v>3.629</v>
      </c>
      <c r="F41" s="24">
        <v>5.6820000000000004</v>
      </c>
      <c r="G41" s="24">
        <v>1.843</v>
      </c>
      <c r="H41" s="25">
        <v>2.0790000000000002</v>
      </c>
      <c r="I41" s="26">
        <v>2.4649999999999999</v>
      </c>
      <c r="J41" s="26">
        <v>5.25</v>
      </c>
      <c r="K41" s="26">
        <v>4.3</v>
      </c>
      <c r="L41" s="26">
        <v>2.4</v>
      </c>
      <c r="M41" s="26">
        <v>3.9</v>
      </c>
      <c r="N41" s="26">
        <v>4.95</v>
      </c>
      <c r="O41" s="26">
        <v>7.5</v>
      </c>
      <c r="P41" s="26">
        <v>2.6</v>
      </c>
      <c r="Q41" s="26">
        <v>3.3</v>
      </c>
      <c r="R41" s="20">
        <v>2.145</v>
      </c>
      <c r="S41" s="20">
        <v>2.9249999999999998</v>
      </c>
      <c r="T41" s="20">
        <v>2.42</v>
      </c>
      <c r="U41" s="20">
        <v>5.81</v>
      </c>
      <c r="V41" s="20">
        <v>6.75</v>
      </c>
      <c r="W41" s="20">
        <v>3.52</v>
      </c>
      <c r="X41" s="19">
        <v>3.5</v>
      </c>
      <c r="Y41" s="20">
        <v>3.35</v>
      </c>
      <c r="Z41" s="19">
        <v>1.2</v>
      </c>
      <c r="AA41" s="20">
        <v>4.1100000000000003</v>
      </c>
      <c r="AB41" s="20">
        <v>3.25</v>
      </c>
      <c r="AC41" s="20">
        <v>1.44</v>
      </c>
      <c r="AD41" s="20">
        <v>4.8</v>
      </c>
      <c r="AE41" s="20">
        <v>7.35</v>
      </c>
      <c r="AF41" s="20">
        <v>3.8849999999999998</v>
      </c>
      <c r="AG41" s="20">
        <v>5.22</v>
      </c>
      <c r="AH41" s="20">
        <v>6.9</v>
      </c>
      <c r="AI41" s="20">
        <v>4.5999999999999996</v>
      </c>
      <c r="AJ41" s="20">
        <v>4.7</v>
      </c>
      <c r="AK41" s="77">
        <v>4.59</v>
      </c>
      <c r="AL41" s="85">
        <v>2.8879999999999999</v>
      </c>
      <c r="AM41" s="60"/>
      <c r="AN41" s="60"/>
      <c r="AO41" s="60"/>
    </row>
    <row r="42" spans="1:255" x14ac:dyDescent="0.2">
      <c r="A42" s="24" t="s">
        <v>9</v>
      </c>
      <c r="B42" s="24">
        <v>0</v>
      </c>
      <c r="C42" s="24">
        <v>0</v>
      </c>
      <c r="D42" s="24">
        <v>2</v>
      </c>
      <c r="E42" s="24">
        <v>0.71499999999999997</v>
      </c>
      <c r="F42" s="24">
        <v>0.53600000000000003</v>
      </c>
      <c r="G42" s="24">
        <v>0.64500000000000002</v>
      </c>
      <c r="H42" s="25">
        <v>0.497</v>
      </c>
      <c r="I42" s="26">
        <v>0.70799999999999996</v>
      </c>
      <c r="J42" s="26">
        <v>0.34699999999999998</v>
      </c>
      <c r="K42" s="26">
        <v>0.2</v>
      </c>
      <c r="L42" s="26">
        <v>0.25</v>
      </c>
      <c r="M42" s="26">
        <v>0</v>
      </c>
      <c r="N42" s="26">
        <v>0.7</v>
      </c>
      <c r="O42" s="26">
        <v>0.21</v>
      </c>
      <c r="P42" s="26">
        <v>0</v>
      </c>
      <c r="Q42" s="26">
        <v>0</v>
      </c>
      <c r="R42" s="20">
        <v>0.05</v>
      </c>
      <c r="S42" s="20">
        <v>2.5000000000000001E-2</v>
      </c>
      <c r="T42" s="20">
        <v>0.05</v>
      </c>
      <c r="U42" s="20">
        <v>0.06</v>
      </c>
      <c r="V42" s="20">
        <v>0.06</v>
      </c>
      <c r="W42" s="20">
        <v>0.06</v>
      </c>
      <c r="X42" s="19">
        <v>0</v>
      </c>
      <c r="Y42" s="20">
        <v>0</v>
      </c>
      <c r="Z42" s="19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77">
        <v>0</v>
      </c>
      <c r="AL42" s="85">
        <v>2</v>
      </c>
      <c r="AM42" s="60"/>
      <c r="AN42" s="60"/>
      <c r="AO42" s="60"/>
    </row>
    <row r="43" spans="1:255" ht="12" x14ac:dyDescent="0.25">
      <c r="A43" s="27" t="s">
        <v>26</v>
      </c>
      <c r="B43" s="24">
        <v>0</v>
      </c>
      <c r="C43" s="24">
        <v>0</v>
      </c>
      <c r="D43" s="48">
        <v>16</v>
      </c>
      <c r="E43" s="49">
        <v>23.716000000000001</v>
      </c>
      <c r="F43" s="48">
        <v>37.359000000000002</v>
      </c>
      <c r="G43" s="49">
        <v>49.758000000000003</v>
      </c>
      <c r="H43" s="28">
        <v>31.635000000000002</v>
      </c>
      <c r="I43" s="29">
        <v>63.567</v>
      </c>
      <c r="J43" s="29">
        <v>37.683</v>
      </c>
      <c r="K43" s="29">
        <v>26</v>
      </c>
      <c r="L43" s="29">
        <v>49</v>
      </c>
      <c r="M43" s="29">
        <v>57.5</v>
      </c>
      <c r="N43" s="29">
        <v>82.8</v>
      </c>
      <c r="O43" s="29">
        <v>55.2</v>
      </c>
      <c r="P43" s="29">
        <v>18.100000000000001</v>
      </c>
      <c r="Q43" s="29">
        <v>39.9</v>
      </c>
      <c r="R43" s="30">
        <v>14.885</v>
      </c>
      <c r="S43" s="30">
        <v>18.95</v>
      </c>
      <c r="T43" s="30">
        <v>13</v>
      </c>
      <c r="U43" s="30">
        <v>25.65</v>
      </c>
      <c r="V43" s="30">
        <v>28</v>
      </c>
      <c r="W43" s="30">
        <v>22</v>
      </c>
      <c r="X43" s="31">
        <v>20.9</v>
      </c>
      <c r="Y43" s="30">
        <v>16.8</v>
      </c>
      <c r="Z43" s="31">
        <v>10</v>
      </c>
      <c r="AA43" s="30">
        <v>28.5</v>
      </c>
      <c r="AB43" s="30">
        <v>14.45</v>
      </c>
      <c r="AC43" s="30">
        <v>3.32</v>
      </c>
      <c r="AD43" s="30">
        <v>39.15</v>
      </c>
      <c r="AE43" s="30">
        <v>19.600000000000001</v>
      </c>
      <c r="AF43" s="20">
        <v>3.85</v>
      </c>
      <c r="AG43" s="20">
        <v>26.88</v>
      </c>
      <c r="AH43" s="20">
        <v>27</v>
      </c>
      <c r="AI43" s="20">
        <v>17</v>
      </c>
      <c r="AJ43" s="20">
        <v>22</v>
      </c>
      <c r="AK43" s="77">
        <v>12</v>
      </c>
      <c r="AL43" s="85">
        <v>22.574999999999999</v>
      </c>
      <c r="AM43" s="60"/>
      <c r="AN43" s="60"/>
      <c r="AO43" s="60"/>
    </row>
    <row r="44" spans="1:255" x14ac:dyDescent="0.2">
      <c r="A44" s="19"/>
      <c r="B44" s="19"/>
      <c r="C44" s="19"/>
      <c r="D44" s="19"/>
      <c r="E44" s="19"/>
      <c r="F44" s="19"/>
      <c r="G44" s="19"/>
      <c r="H44" s="20"/>
      <c r="I44" s="21"/>
      <c r="J44" s="21"/>
      <c r="K44" s="21"/>
      <c r="L44" s="21"/>
      <c r="M44" s="21"/>
      <c r="N44" s="21"/>
      <c r="O44" s="21"/>
      <c r="P44" s="21"/>
      <c r="Q44" s="21"/>
      <c r="R44" s="20"/>
      <c r="S44" s="20"/>
      <c r="T44" s="20"/>
      <c r="U44" s="20"/>
      <c r="V44" s="20"/>
      <c r="W44" s="20"/>
      <c r="X44" s="19"/>
      <c r="Y44" s="20"/>
      <c r="Z44" s="19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77"/>
      <c r="AL44" s="69"/>
      <c r="AM44" s="60"/>
      <c r="AN44" s="60"/>
      <c r="AO44" s="60"/>
    </row>
    <row r="45" spans="1:255" ht="12" x14ac:dyDescent="0.25">
      <c r="A45" s="27" t="s">
        <v>27</v>
      </c>
      <c r="B45" s="28">
        <f t="shared" ref="B45:G45" si="5">SUM(B35:B43)</f>
        <v>0</v>
      </c>
      <c r="C45" s="28">
        <f t="shared" si="5"/>
        <v>0</v>
      </c>
      <c r="D45" s="28">
        <f t="shared" si="5"/>
        <v>79</v>
      </c>
      <c r="E45" s="28">
        <f t="shared" si="5"/>
        <v>79.650000000000006</v>
      </c>
      <c r="F45" s="28">
        <f t="shared" si="5"/>
        <v>90.427999999999997</v>
      </c>
      <c r="G45" s="28">
        <f t="shared" si="5"/>
        <v>107.80900000000001</v>
      </c>
      <c r="H45" s="28">
        <f t="shared" ref="H45:R45" si="6">SUM(H35:H43)</f>
        <v>70.5</v>
      </c>
      <c r="I45" s="29">
        <f t="shared" si="6"/>
        <v>130</v>
      </c>
      <c r="J45" s="29">
        <f t="shared" si="6"/>
        <v>95</v>
      </c>
      <c r="K45" s="29">
        <f t="shared" si="6"/>
        <v>65.160000000000011</v>
      </c>
      <c r="L45" s="29">
        <f t="shared" si="6"/>
        <v>98.25</v>
      </c>
      <c r="M45" s="29">
        <f t="shared" si="6"/>
        <v>113.55000000000001</v>
      </c>
      <c r="N45" s="29">
        <f t="shared" si="6"/>
        <v>183.83999999999997</v>
      </c>
      <c r="O45" s="29">
        <f t="shared" si="6"/>
        <v>120.185</v>
      </c>
      <c r="P45" s="29">
        <f t="shared" si="6"/>
        <v>60.004999999999995</v>
      </c>
      <c r="Q45" s="29">
        <f t="shared" si="6"/>
        <v>115</v>
      </c>
      <c r="R45" s="29">
        <f t="shared" si="6"/>
        <v>64</v>
      </c>
      <c r="S45" s="29">
        <f>SUM(S35:S43)</f>
        <v>74</v>
      </c>
      <c r="T45" s="30">
        <f t="shared" ref="T45:Y45" si="7">SUM(T35:T43)</f>
        <v>58</v>
      </c>
      <c r="U45" s="30">
        <f t="shared" si="7"/>
        <v>88.800000000000011</v>
      </c>
      <c r="V45" s="30">
        <f t="shared" si="7"/>
        <v>99.5</v>
      </c>
      <c r="W45" s="30">
        <f t="shared" si="7"/>
        <v>88</v>
      </c>
      <c r="X45" s="31">
        <f t="shared" si="7"/>
        <v>64.25</v>
      </c>
      <c r="Y45" s="30">
        <f t="shared" si="7"/>
        <v>59</v>
      </c>
      <c r="Z45" s="31">
        <f t="shared" ref="Z45:AE45" si="8">SUM(Z35:Z43)</f>
        <v>42.3</v>
      </c>
      <c r="AA45" s="30">
        <f t="shared" si="8"/>
        <v>74.5</v>
      </c>
      <c r="AB45" s="30">
        <f t="shared" si="8"/>
        <v>62.3</v>
      </c>
      <c r="AC45" s="30">
        <f t="shared" si="8"/>
        <v>17.68</v>
      </c>
      <c r="AD45" s="30">
        <f t="shared" si="8"/>
        <v>92.05</v>
      </c>
      <c r="AE45" s="30">
        <f t="shared" si="8"/>
        <v>53.75</v>
      </c>
      <c r="AF45" s="30">
        <f t="shared" ref="AF45:AO45" si="9">SUM(AF35:AF43)</f>
        <v>20.03</v>
      </c>
      <c r="AG45" s="30">
        <f t="shared" si="9"/>
        <v>50.08</v>
      </c>
      <c r="AH45" s="30">
        <f t="shared" si="9"/>
        <v>64.3</v>
      </c>
      <c r="AI45" s="30">
        <f t="shared" si="9"/>
        <v>48.5</v>
      </c>
      <c r="AJ45" s="30">
        <f t="shared" si="9"/>
        <v>53</v>
      </c>
      <c r="AK45" s="78">
        <f t="shared" si="9"/>
        <v>52</v>
      </c>
      <c r="AL45" s="70">
        <f t="shared" si="9"/>
        <v>65.510999999999996</v>
      </c>
      <c r="AM45" s="61">
        <f t="shared" si="9"/>
        <v>0</v>
      </c>
      <c r="AN45" s="61">
        <f t="shared" si="9"/>
        <v>0</v>
      </c>
      <c r="AO45" s="61">
        <f t="shared" si="9"/>
        <v>0</v>
      </c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x14ac:dyDescent="0.2">
      <c r="A46" s="32"/>
      <c r="B46" s="32"/>
      <c r="C46" s="32"/>
      <c r="D46" s="32"/>
      <c r="E46" s="32"/>
      <c r="F46" s="32"/>
      <c r="G46" s="32"/>
      <c r="H46" s="33"/>
      <c r="I46" s="34"/>
      <c r="J46" s="34"/>
      <c r="K46" s="34"/>
      <c r="L46" s="34"/>
      <c r="M46" s="34"/>
      <c r="N46" s="34"/>
      <c r="O46" s="34"/>
      <c r="P46" s="34"/>
      <c r="Q46" s="34"/>
      <c r="R46" s="33"/>
      <c r="S46" s="33"/>
      <c r="T46" s="33"/>
      <c r="U46" s="33"/>
      <c r="V46" s="33"/>
      <c r="W46" s="33"/>
      <c r="X46" s="32"/>
      <c r="Y46" s="33"/>
      <c r="Z46" s="32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79"/>
      <c r="AL46" s="71"/>
      <c r="AM46" s="62"/>
      <c r="AN46" s="62"/>
      <c r="AO46" s="62"/>
    </row>
    <row r="47" spans="1:255" ht="12" x14ac:dyDescent="0.25">
      <c r="AI47" s="15"/>
      <c r="AJ47" s="88"/>
      <c r="AK47" s="35">
        <f>AVERAGE(AH45:AL45)</f>
        <v>56.662200000000006</v>
      </c>
      <c r="AL47" s="36" t="s">
        <v>53</v>
      </c>
    </row>
    <row r="48" spans="1:255" ht="12" x14ac:dyDescent="0.25">
      <c r="T48" s="2">
        <f>U48</f>
        <v>0</v>
      </c>
      <c r="U48" s="2">
        <f>V48</f>
        <v>0</v>
      </c>
      <c r="V48" s="2">
        <f>W48</f>
        <v>0</v>
      </c>
      <c r="AI48" s="15"/>
      <c r="AJ48" s="88"/>
      <c r="AK48" s="35">
        <f>AVERAGE(AC45:AL45)</f>
        <v>51.690099999999994</v>
      </c>
      <c r="AL48" s="36" t="s">
        <v>54</v>
      </c>
    </row>
    <row r="49" spans="1:65" ht="12" x14ac:dyDescent="0.25">
      <c r="A49" s="1" t="s">
        <v>34</v>
      </c>
      <c r="B49" s="1"/>
      <c r="C49" s="1"/>
      <c r="D49" s="1"/>
      <c r="E49" s="1"/>
      <c r="F49" s="1"/>
      <c r="G49" s="1"/>
    </row>
    <row r="50" spans="1:65" ht="12" x14ac:dyDescent="0.25">
      <c r="A50" s="1" t="s">
        <v>35</v>
      </c>
      <c r="B50" s="1"/>
      <c r="C50" s="1"/>
      <c r="D50" s="1"/>
      <c r="E50" s="1"/>
      <c r="F50" s="1"/>
      <c r="G50" s="1"/>
    </row>
    <row r="51" spans="1:65" hidden="1" x14ac:dyDescent="0.2">
      <c r="B51" s="53">
        <v>32143</v>
      </c>
      <c r="C51" s="53">
        <v>32509</v>
      </c>
      <c r="D51" s="53">
        <v>32874</v>
      </c>
      <c r="E51" s="53">
        <v>33239</v>
      </c>
      <c r="F51" s="53">
        <v>33604</v>
      </c>
      <c r="G51" s="53">
        <v>33970</v>
      </c>
      <c r="H51" s="53">
        <v>34335</v>
      </c>
      <c r="I51" s="53">
        <v>34700</v>
      </c>
      <c r="J51" s="53">
        <v>35065</v>
      </c>
      <c r="K51" s="53">
        <v>35431</v>
      </c>
      <c r="L51" s="53">
        <v>35796</v>
      </c>
      <c r="M51" s="53">
        <v>36161</v>
      </c>
      <c r="N51" s="53">
        <v>36526</v>
      </c>
      <c r="O51" s="53">
        <v>36892</v>
      </c>
      <c r="P51" s="53">
        <v>37257</v>
      </c>
      <c r="Q51" s="53">
        <v>37622</v>
      </c>
      <c r="R51" s="53">
        <v>37987</v>
      </c>
      <c r="S51" s="53">
        <v>38353</v>
      </c>
      <c r="T51" s="53">
        <v>38718</v>
      </c>
      <c r="U51" s="53">
        <v>39083</v>
      </c>
      <c r="V51" s="53">
        <v>39448</v>
      </c>
      <c r="W51" s="53">
        <v>39814</v>
      </c>
      <c r="X51" s="53">
        <v>40179</v>
      </c>
      <c r="Y51" s="53">
        <v>40544</v>
      </c>
      <c r="Z51" s="53">
        <v>40909</v>
      </c>
      <c r="AA51" s="53">
        <v>41275</v>
      </c>
      <c r="AB51" s="53">
        <v>41640</v>
      </c>
      <c r="AC51" s="53">
        <v>42005</v>
      </c>
      <c r="AD51" s="53">
        <v>42370</v>
      </c>
      <c r="AE51" s="53">
        <v>42736</v>
      </c>
      <c r="AF51" s="53">
        <v>43101</v>
      </c>
      <c r="AG51" s="53">
        <v>43466</v>
      </c>
      <c r="AH51" s="53">
        <v>43831</v>
      </c>
      <c r="AI51" s="53">
        <v>44197</v>
      </c>
      <c r="AJ51" s="53">
        <v>44562</v>
      </c>
      <c r="AK51" s="73">
        <v>44927</v>
      </c>
      <c r="AL51" s="73"/>
      <c r="AM51" s="53">
        <v>44928</v>
      </c>
      <c r="AN51" s="53">
        <v>44929</v>
      </c>
      <c r="AO51" s="53">
        <v>44930</v>
      </c>
      <c r="AP51" s="53">
        <v>46388</v>
      </c>
      <c r="AQ51" s="53">
        <v>46753</v>
      </c>
      <c r="AR51" s="53">
        <v>47119</v>
      </c>
      <c r="AS51" s="53">
        <v>47484</v>
      </c>
      <c r="AT51" s="53">
        <v>47849</v>
      </c>
      <c r="AU51" s="53">
        <v>48214</v>
      </c>
      <c r="AV51" s="53">
        <v>48580</v>
      </c>
      <c r="AW51" s="53">
        <v>48945</v>
      </c>
      <c r="AX51" s="53">
        <v>49310</v>
      </c>
      <c r="AY51" s="53">
        <v>49675</v>
      </c>
      <c r="AZ51" s="53">
        <v>50041</v>
      </c>
      <c r="BA51" s="53">
        <v>50406</v>
      </c>
      <c r="BB51" s="53">
        <v>50771</v>
      </c>
      <c r="BC51" s="53">
        <v>51136</v>
      </c>
      <c r="BD51" s="53">
        <v>51502</v>
      </c>
      <c r="BE51" s="53">
        <v>51867</v>
      </c>
      <c r="BF51" s="53">
        <v>52232</v>
      </c>
      <c r="BG51" s="53">
        <v>52597</v>
      </c>
      <c r="BH51" s="53">
        <v>52963</v>
      </c>
      <c r="BI51" s="53">
        <v>53328</v>
      </c>
      <c r="BJ51" s="53">
        <v>53693</v>
      </c>
      <c r="BK51" s="53">
        <v>54058</v>
      </c>
      <c r="BL51" s="53">
        <v>54424</v>
      </c>
      <c r="BM51" s="53">
        <v>54789</v>
      </c>
    </row>
    <row r="52" spans="1:65" ht="12" x14ac:dyDescent="0.25">
      <c r="A52" s="37" t="s">
        <v>5</v>
      </c>
      <c r="B52" s="27"/>
      <c r="C52" s="27"/>
      <c r="D52" s="38" t="s">
        <v>38</v>
      </c>
      <c r="E52" s="38" t="s">
        <v>39</v>
      </c>
      <c r="F52" s="38" t="s">
        <v>40</v>
      </c>
      <c r="G52" s="39" t="s">
        <v>41</v>
      </c>
      <c r="H52" s="40" t="s">
        <v>0</v>
      </c>
      <c r="I52" s="41" t="s">
        <v>1</v>
      </c>
      <c r="J52" s="41" t="s">
        <v>2</v>
      </c>
      <c r="K52" s="41" t="str">
        <f>K12</f>
        <v>1997/98</v>
      </c>
      <c r="L52" s="41" t="str">
        <f t="shared" ref="L52:R52" si="10">L12</f>
        <v>1998/99</v>
      </c>
      <c r="M52" s="41" t="str">
        <f t="shared" si="10"/>
        <v>1999/2000</v>
      </c>
      <c r="N52" s="41" t="str">
        <f t="shared" si="10"/>
        <v>2000/2001</v>
      </c>
      <c r="O52" s="41" t="str">
        <f t="shared" si="10"/>
        <v>2001/2002</v>
      </c>
      <c r="P52" s="41" t="str">
        <f t="shared" si="10"/>
        <v>2002/2003</v>
      </c>
      <c r="Q52" s="41" t="str">
        <f t="shared" si="10"/>
        <v>2003/2004</v>
      </c>
      <c r="R52" s="41" t="str">
        <f t="shared" si="10"/>
        <v>2004/2005</v>
      </c>
      <c r="S52" s="41" t="str">
        <f t="shared" ref="S52:X52" si="11">S12</f>
        <v>2005/2006</v>
      </c>
      <c r="T52" s="41" t="str">
        <f t="shared" si="11"/>
        <v>2006/2007</v>
      </c>
      <c r="U52" s="41" t="str">
        <f t="shared" si="11"/>
        <v>2007/2008</v>
      </c>
      <c r="V52" s="41" t="str">
        <f t="shared" si="11"/>
        <v>2008/2009</v>
      </c>
      <c r="W52" s="41" t="str">
        <f t="shared" si="11"/>
        <v>2009/2010</v>
      </c>
      <c r="X52" s="41" t="str">
        <f t="shared" si="11"/>
        <v>2010/2011</v>
      </c>
      <c r="Y52" s="14" t="s">
        <v>49</v>
      </c>
      <c r="Z52" s="14" t="s">
        <v>51</v>
      </c>
      <c r="AA52" s="14" t="s">
        <v>50</v>
      </c>
      <c r="AB52" s="14" t="s">
        <v>52</v>
      </c>
      <c r="AC52" s="14" t="s">
        <v>55</v>
      </c>
      <c r="AD52" s="14" t="s">
        <v>56</v>
      </c>
      <c r="AE52" s="14" t="s">
        <v>57</v>
      </c>
      <c r="AF52" s="14" t="s">
        <v>58</v>
      </c>
      <c r="AG52" s="14" t="s">
        <v>59</v>
      </c>
      <c r="AH52" s="14" t="s">
        <v>61</v>
      </c>
      <c r="AI52" s="14" t="s">
        <v>65</v>
      </c>
      <c r="AJ52" s="14" t="s">
        <v>66</v>
      </c>
      <c r="AK52" s="74" t="s">
        <v>81</v>
      </c>
      <c r="AL52" s="66" t="s">
        <v>80</v>
      </c>
      <c r="AM52" s="57" t="s">
        <v>76</v>
      </c>
      <c r="AN52" s="57" t="s">
        <v>77</v>
      </c>
      <c r="AO52" s="57" t="s">
        <v>78</v>
      </c>
    </row>
    <row r="53" spans="1:65" ht="12" x14ac:dyDescent="0.25">
      <c r="A53" s="37" t="s">
        <v>20</v>
      </c>
      <c r="B53" s="37"/>
      <c r="C53" s="37"/>
      <c r="D53" s="44" t="s">
        <v>11</v>
      </c>
      <c r="E53" s="44" t="s">
        <v>11</v>
      </c>
      <c r="F53" s="44" t="s">
        <v>11</v>
      </c>
      <c r="G53" s="44" t="s">
        <v>11</v>
      </c>
      <c r="H53" s="44" t="s">
        <v>11</v>
      </c>
      <c r="I53" s="45" t="s">
        <v>11</v>
      </c>
      <c r="J53" s="45" t="s">
        <v>11</v>
      </c>
      <c r="K53" s="45" t="s">
        <v>11</v>
      </c>
      <c r="L53" s="45" t="s">
        <v>11</v>
      </c>
      <c r="M53" s="45" t="s">
        <v>11</v>
      </c>
      <c r="N53" s="45" t="s">
        <v>11</v>
      </c>
      <c r="O53" s="45" t="s">
        <v>11</v>
      </c>
      <c r="P53" s="45" t="s">
        <v>11</v>
      </c>
      <c r="Q53" s="45" t="s">
        <v>11</v>
      </c>
      <c r="R53" s="45" t="s">
        <v>11</v>
      </c>
      <c r="S53" s="45" t="s">
        <v>11</v>
      </c>
      <c r="T53" s="45" t="s">
        <v>11</v>
      </c>
      <c r="U53" s="45" t="s">
        <v>11</v>
      </c>
      <c r="V53" s="45" t="s">
        <v>11</v>
      </c>
      <c r="W53" s="45" t="s">
        <v>11</v>
      </c>
      <c r="X53" s="45" t="s">
        <v>11</v>
      </c>
      <c r="Y53" s="45" t="s">
        <v>11</v>
      </c>
      <c r="Z53" s="45" t="s">
        <v>11</v>
      </c>
      <c r="AA53" s="45" t="s">
        <v>11</v>
      </c>
      <c r="AB53" s="45" t="s">
        <v>11</v>
      </c>
      <c r="AC53" s="45" t="s">
        <v>11</v>
      </c>
      <c r="AD53" s="45" t="s">
        <v>11</v>
      </c>
      <c r="AE53" s="45" t="s">
        <v>11</v>
      </c>
      <c r="AF53" s="45" t="s">
        <v>11</v>
      </c>
      <c r="AG53" s="45" t="s">
        <v>11</v>
      </c>
      <c r="AH53" s="45" t="s">
        <v>11</v>
      </c>
      <c r="AI53" s="45" t="s">
        <v>11</v>
      </c>
      <c r="AJ53" s="16" t="s">
        <v>11</v>
      </c>
      <c r="AK53" s="75" t="s">
        <v>11</v>
      </c>
      <c r="AL53" s="67" t="s">
        <v>6</v>
      </c>
      <c r="AM53" s="58" t="s">
        <v>11</v>
      </c>
      <c r="AN53" s="58" t="s">
        <v>11</v>
      </c>
      <c r="AO53" s="58" t="s">
        <v>11</v>
      </c>
    </row>
    <row r="54" spans="1:65" x14ac:dyDescent="0.2">
      <c r="A54" s="19"/>
      <c r="B54" s="19"/>
      <c r="C54" s="19"/>
      <c r="D54" s="19"/>
      <c r="E54" s="19"/>
      <c r="F54" s="19"/>
      <c r="G54" s="19"/>
      <c r="H54" s="20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76"/>
      <c r="AL54" s="68"/>
      <c r="AM54" s="59"/>
      <c r="AN54" s="59"/>
      <c r="AO54" s="59"/>
    </row>
    <row r="55" spans="1:65" ht="12" x14ac:dyDescent="0.25">
      <c r="A55" s="24" t="s">
        <v>21</v>
      </c>
      <c r="B55" s="24"/>
      <c r="C55" s="24"/>
      <c r="D55" s="50" t="s">
        <v>12</v>
      </c>
      <c r="E55" s="50" t="s">
        <v>12</v>
      </c>
      <c r="F55" s="50" t="s">
        <v>12</v>
      </c>
      <c r="G55" s="50" t="s">
        <v>12</v>
      </c>
      <c r="H55" s="51" t="s">
        <v>12</v>
      </c>
      <c r="I55" s="51" t="s">
        <v>12</v>
      </c>
      <c r="J55" s="51" t="s">
        <v>12</v>
      </c>
      <c r="K55" s="51" t="s">
        <v>12</v>
      </c>
      <c r="L55" s="51" t="s">
        <v>12</v>
      </c>
      <c r="M55" s="51" t="s">
        <v>12</v>
      </c>
      <c r="N55" s="51" t="s">
        <v>12</v>
      </c>
      <c r="O55" s="51" t="s">
        <v>12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4">
        <v>0</v>
      </c>
      <c r="Z55" s="54">
        <v>0</v>
      </c>
      <c r="AA55" s="54">
        <v>0</v>
      </c>
      <c r="AB55" s="54">
        <v>0</v>
      </c>
      <c r="AC55" s="54">
        <v>0</v>
      </c>
      <c r="AD55" s="54">
        <v>0</v>
      </c>
      <c r="AE55" s="54">
        <v>0</v>
      </c>
      <c r="AF55" s="54">
        <v>0</v>
      </c>
      <c r="AG55" s="54">
        <v>0</v>
      </c>
      <c r="AH55" s="54">
        <v>0</v>
      </c>
      <c r="AI55" s="54">
        <v>0</v>
      </c>
      <c r="AJ55" s="54">
        <v>0</v>
      </c>
      <c r="AK55" s="81">
        <v>0</v>
      </c>
      <c r="AL55" s="70">
        <v>0</v>
      </c>
      <c r="AM55" s="64">
        <v>2</v>
      </c>
      <c r="AN55" s="64">
        <v>3</v>
      </c>
      <c r="AO55" s="64">
        <v>4</v>
      </c>
    </row>
    <row r="56" spans="1:65" ht="12" x14ac:dyDescent="0.25">
      <c r="A56" s="27" t="s">
        <v>22</v>
      </c>
      <c r="B56" s="27">
        <v>0</v>
      </c>
      <c r="C56" s="27">
        <v>0</v>
      </c>
      <c r="D56" s="28">
        <f t="shared" ref="D56:S56" si="12">+D36/D16</f>
        <v>0.90476190476190477</v>
      </c>
      <c r="E56" s="28">
        <f t="shared" si="12"/>
        <v>1.5270928614038577</v>
      </c>
      <c r="F56" s="28">
        <f t="shared" si="12"/>
        <v>1.2819360915875662</v>
      </c>
      <c r="G56" s="28">
        <f t="shared" si="12"/>
        <v>2.1243985565356858</v>
      </c>
      <c r="H56" s="28">
        <f t="shared" si="12"/>
        <v>1.9377076411960135</v>
      </c>
      <c r="I56" s="28">
        <f t="shared" si="12"/>
        <v>1.8426516266143533</v>
      </c>
      <c r="J56" s="28">
        <f t="shared" si="12"/>
        <v>2.4932201635441467</v>
      </c>
      <c r="K56" s="28">
        <f t="shared" si="12"/>
        <v>2.5945945945945947</v>
      </c>
      <c r="L56" s="28">
        <f t="shared" si="12"/>
        <v>2.8125</v>
      </c>
      <c r="M56" s="28">
        <f t="shared" si="12"/>
        <v>2.5499999999999998</v>
      </c>
      <c r="N56" s="28">
        <f t="shared" si="12"/>
        <v>2.5499999999999998</v>
      </c>
      <c r="O56" s="28">
        <f t="shared" si="12"/>
        <v>2.5</v>
      </c>
      <c r="P56" s="30">
        <f t="shared" si="12"/>
        <v>2.65</v>
      </c>
      <c r="Q56" s="30">
        <f t="shared" si="12"/>
        <v>2.9850746268656714</v>
      </c>
      <c r="R56" s="30">
        <f t="shared" si="12"/>
        <v>3.0749999999999997</v>
      </c>
      <c r="S56" s="30">
        <f t="shared" si="12"/>
        <v>2.9000000000000004</v>
      </c>
      <c r="T56" s="30">
        <f t="shared" ref="T56:V57" si="13">T36/T16</f>
        <v>3.020833333333333</v>
      </c>
      <c r="U56" s="30">
        <f t="shared" si="13"/>
        <v>3.0714285714285716</v>
      </c>
      <c r="V56" s="30">
        <f t="shared" si="13"/>
        <v>3.1</v>
      </c>
      <c r="W56" s="30">
        <f t="shared" ref="W56:Y57" si="14">W36/W16</f>
        <v>2.7120000000000002</v>
      </c>
      <c r="X56" s="30">
        <f t="shared" si="14"/>
        <v>2.5266666666666664</v>
      </c>
      <c r="Y56" s="30">
        <f t="shared" si="14"/>
        <v>2.5999999999999996</v>
      </c>
      <c r="Z56" s="30">
        <f t="shared" ref="Z56:AB57" si="15">Z36/Z16</f>
        <v>2</v>
      </c>
      <c r="AA56" s="30">
        <f t="shared" si="15"/>
        <v>2.6</v>
      </c>
      <c r="AB56" s="30">
        <f t="shared" si="15"/>
        <v>3.1971830985915495</v>
      </c>
      <c r="AC56" s="30">
        <f t="shared" ref="AC56:AE57" si="16">AC36/AC16</f>
        <v>2</v>
      </c>
      <c r="AD56" s="30">
        <f t="shared" si="16"/>
        <v>3.5</v>
      </c>
      <c r="AE56" s="30">
        <f t="shared" si="16"/>
        <v>2.5</v>
      </c>
      <c r="AF56" s="30">
        <f t="shared" ref="AF56:AH57" si="17">AF36/AF16</f>
        <v>2.1</v>
      </c>
      <c r="AG56" s="30">
        <f t="shared" si="17"/>
        <v>2.1500000000000004</v>
      </c>
      <c r="AH56" s="30">
        <f t="shared" si="17"/>
        <v>2.6</v>
      </c>
      <c r="AI56" s="30">
        <f t="shared" ref="AI56:AL57" si="18">AI36/AI16</f>
        <v>2.5</v>
      </c>
      <c r="AJ56" s="30">
        <f t="shared" si="18"/>
        <v>2.65</v>
      </c>
      <c r="AK56" s="78">
        <f>AK36/AK16</f>
        <v>2.0499999999999998</v>
      </c>
      <c r="AL56" s="70">
        <f>AL36/AL16</f>
        <v>2.75</v>
      </c>
      <c r="AM56" s="61">
        <f t="shared" ref="AM56:AO57" si="19">AM36/AM16</f>
        <v>0</v>
      </c>
      <c r="AN56" s="61">
        <f t="shared" si="19"/>
        <v>0</v>
      </c>
      <c r="AO56" s="61">
        <f t="shared" si="19"/>
        <v>0</v>
      </c>
    </row>
    <row r="57" spans="1:65" ht="12" x14ac:dyDescent="0.25">
      <c r="A57" s="27" t="s">
        <v>24</v>
      </c>
      <c r="B57" s="27">
        <v>0</v>
      </c>
      <c r="C57" s="27">
        <v>0</v>
      </c>
      <c r="D57" s="28">
        <f t="shared" ref="D57:S57" si="20">+D37/D17</f>
        <v>1.0588235294117647</v>
      </c>
      <c r="E57" s="28">
        <f t="shared" si="20"/>
        <v>0.37665755846660776</v>
      </c>
      <c r="F57" s="28">
        <f t="shared" si="20"/>
        <v>0.64055970772941095</v>
      </c>
      <c r="G57" s="28">
        <f t="shared" si="20"/>
        <v>0.92359460465649079</v>
      </c>
      <c r="H57" s="28">
        <f t="shared" si="20"/>
        <v>0.47345905360572721</v>
      </c>
      <c r="I57" s="28">
        <f t="shared" si="20"/>
        <v>0.90486997635933819</v>
      </c>
      <c r="J57" s="28">
        <f t="shared" si="20"/>
        <v>0.95656648096235053</v>
      </c>
      <c r="K57" s="28">
        <f t="shared" si="20"/>
        <v>1.025043680838672</v>
      </c>
      <c r="L57" s="28">
        <f t="shared" si="20"/>
        <v>1.1212121212121211</v>
      </c>
      <c r="M57" s="28">
        <f t="shared" si="20"/>
        <v>1.4</v>
      </c>
      <c r="N57" s="28">
        <f t="shared" si="20"/>
        <v>1.05</v>
      </c>
      <c r="O57" s="28">
        <f t="shared" si="20"/>
        <v>1.1500000000000001</v>
      </c>
      <c r="P57" s="30">
        <f t="shared" si="20"/>
        <v>1.0222222222222221</v>
      </c>
      <c r="Q57" s="30">
        <f t="shared" si="20"/>
        <v>1.2978723404255319</v>
      </c>
      <c r="R57" s="30">
        <f t="shared" si="20"/>
        <v>1.4864864864864864</v>
      </c>
      <c r="S57" s="30">
        <f t="shared" si="20"/>
        <v>1.3</v>
      </c>
      <c r="T57" s="30">
        <f t="shared" si="13"/>
        <v>1.103723404255319</v>
      </c>
      <c r="U57" s="30">
        <f t="shared" si="13"/>
        <v>1.4000000000000001</v>
      </c>
      <c r="V57" s="30">
        <f t="shared" si="13"/>
        <v>1.5669767441860465</v>
      </c>
      <c r="W57" s="30">
        <f t="shared" si="14"/>
        <v>1.4</v>
      </c>
      <c r="X57" s="30">
        <f t="shared" si="14"/>
        <v>0.9</v>
      </c>
      <c r="Y57" s="30">
        <f t="shared" si="14"/>
        <v>1.0900000000000001</v>
      </c>
      <c r="Z57" s="30">
        <f t="shared" si="15"/>
        <v>0.89999999999999991</v>
      </c>
      <c r="AA57" s="30">
        <f t="shared" si="15"/>
        <v>1.175</v>
      </c>
      <c r="AB57" s="30">
        <f t="shared" si="15"/>
        <v>0.96888888888888891</v>
      </c>
      <c r="AC57" s="30">
        <f t="shared" si="16"/>
        <v>0.44923076923076921</v>
      </c>
      <c r="AD57" s="30">
        <f t="shared" si="16"/>
        <v>1.55</v>
      </c>
      <c r="AE57" s="30">
        <f t="shared" si="16"/>
        <v>0.9</v>
      </c>
      <c r="AF57" s="30">
        <f t="shared" si="17"/>
        <v>1.221875</v>
      </c>
      <c r="AG57" s="30">
        <f t="shared" si="17"/>
        <v>1.4000000000000001</v>
      </c>
      <c r="AH57" s="30">
        <f t="shared" si="17"/>
        <v>1.653125</v>
      </c>
      <c r="AI57" s="30">
        <f t="shared" si="18"/>
        <v>1.0999999999999999</v>
      </c>
      <c r="AJ57" s="30">
        <f t="shared" si="18"/>
        <v>1.7073170731707317</v>
      </c>
      <c r="AK57" s="78">
        <f t="shared" si="18"/>
        <v>1.5473529411764706</v>
      </c>
      <c r="AL57" s="70">
        <f t="shared" si="18"/>
        <v>1.35</v>
      </c>
      <c r="AM57" s="61">
        <f t="shared" si="19"/>
        <v>0</v>
      </c>
      <c r="AN57" s="61">
        <f t="shared" si="19"/>
        <v>0</v>
      </c>
      <c r="AO57" s="61">
        <f t="shared" si="19"/>
        <v>0</v>
      </c>
    </row>
    <row r="58" spans="1:65" ht="12" x14ac:dyDescent="0.25">
      <c r="A58" s="24" t="s">
        <v>23</v>
      </c>
      <c r="B58" s="27">
        <v>0</v>
      </c>
      <c r="C58" s="27">
        <v>0</v>
      </c>
      <c r="D58" s="50" t="s">
        <v>12</v>
      </c>
      <c r="E58" s="50" t="s">
        <v>12</v>
      </c>
      <c r="F58" s="50" t="s">
        <v>12</v>
      </c>
      <c r="G58" s="50" t="s">
        <v>12</v>
      </c>
      <c r="H58" s="51" t="s">
        <v>12</v>
      </c>
      <c r="I58" s="51" t="s">
        <v>12</v>
      </c>
      <c r="J58" s="51" t="s">
        <v>12</v>
      </c>
      <c r="K58" s="51" t="s">
        <v>12</v>
      </c>
      <c r="L58" s="51" t="s">
        <v>12</v>
      </c>
      <c r="M58" s="51" t="s">
        <v>12</v>
      </c>
      <c r="N58" s="51" t="s">
        <v>12</v>
      </c>
      <c r="O58" s="51" t="s">
        <v>12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0</v>
      </c>
      <c r="Z58" s="54">
        <v>0</v>
      </c>
      <c r="AA58" s="54">
        <v>0</v>
      </c>
      <c r="AB58" s="54">
        <v>0</v>
      </c>
      <c r="AC58" s="54">
        <v>0</v>
      </c>
      <c r="AD58" s="54">
        <v>0</v>
      </c>
      <c r="AE58" s="54">
        <v>0</v>
      </c>
      <c r="AF58" s="54">
        <v>0</v>
      </c>
      <c r="AG58" s="54">
        <v>0</v>
      </c>
      <c r="AH58" s="30">
        <v>0</v>
      </c>
      <c r="AI58" s="30">
        <v>0</v>
      </c>
      <c r="AJ58" s="30">
        <v>0</v>
      </c>
      <c r="AK58" s="78">
        <v>0</v>
      </c>
      <c r="AL58" s="70">
        <v>0</v>
      </c>
      <c r="AM58" s="61">
        <v>1</v>
      </c>
      <c r="AN58" s="61">
        <v>2</v>
      </c>
      <c r="AO58" s="61">
        <v>3</v>
      </c>
    </row>
    <row r="59" spans="1:65" ht="12" x14ac:dyDescent="0.25">
      <c r="A59" s="24" t="s">
        <v>7</v>
      </c>
      <c r="B59" s="27">
        <v>0</v>
      </c>
      <c r="C59" s="27">
        <v>0</v>
      </c>
      <c r="D59" s="25">
        <f t="shared" ref="D59:R59" si="21">+D39/D19</f>
        <v>1</v>
      </c>
      <c r="E59" s="25">
        <f t="shared" si="21"/>
        <v>0.52357320099255578</v>
      </c>
      <c r="F59" s="25">
        <f t="shared" si="21"/>
        <v>0.56945454545454544</v>
      </c>
      <c r="G59" s="25">
        <f t="shared" si="21"/>
        <v>0.78409090909090917</v>
      </c>
      <c r="H59" s="25">
        <f t="shared" si="21"/>
        <v>0.91414141414141403</v>
      </c>
      <c r="I59" s="25">
        <f t="shared" si="21"/>
        <v>0.6459731543624162</v>
      </c>
      <c r="J59" s="25">
        <f t="shared" si="21"/>
        <v>0.72972972972972971</v>
      </c>
      <c r="K59" s="25">
        <f t="shared" si="21"/>
        <v>1</v>
      </c>
      <c r="L59" s="25">
        <f t="shared" si="21"/>
        <v>2</v>
      </c>
      <c r="M59" s="25">
        <f t="shared" si="21"/>
        <v>1</v>
      </c>
      <c r="N59" s="25">
        <f t="shared" si="21"/>
        <v>0.79999999999999993</v>
      </c>
      <c r="O59" s="25">
        <f t="shared" si="21"/>
        <v>1</v>
      </c>
      <c r="P59" s="20">
        <f t="shared" si="21"/>
        <v>1.0499999999999998</v>
      </c>
      <c r="Q59" s="20">
        <f t="shared" si="21"/>
        <v>1.4666666666666668</v>
      </c>
      <c r="R59" s="20">
        <f t="shared" si="21"/>
        <v>1.6666666666666667</v>
      </c>
      <c r="S59" s="54">
        <v>0</v>
      </c>
      <c r="T59" s="20">
        <f>T39/T19</f>
        <v>1.5</v>
      </c>
      <c r="U59" s="20">
        <f>U39/U19</f>
        <v>1.5999999999999999</v>
      </c>
      <c r="V59" s="54">
        <v>0</v>
      </c>
      <c r="W59" s="54">
        <v>0</v>
      </c>
      <c r="X59" s="54">
        <v>0</v>
      </c>
      <c r="Y59" s="54">
        <v>0</v>
      </c>
      <c r="Z59" s="54">
        <v>0</v>
      </c>
      <c r="AA59" s="54">
        <v>0</v>
      </c>
      <c r="AB59" s="54">
        <v>0</v>
      </c>
      <c r="AC59" s="54">
        <v>0</v>
      </c>
      <c r="AD59" s="54">
        <v>0</v>
      </c>
      <c r="AE59" s="54">
        <v>0</v>
      </c>
      <c r="AF59" s="54">
        <v>0</v>
      </c>
      <c r="AG59" s="54">
        <v>0</v>
      </c>
      <c r="AH59" s="30">
        <f>AH39/AH19</f>
        <v>1</v>
      </c>
      <c r="AI59" s="30">
        <v>0</v>
      </c>
      <c r="AJ59" s="30">
        <v>1</v>
      </c>
      <c r="AK59" s="78">
        <v>0</v>
      </c>
      <c r="AL59" s="70">
        <f t="shared" ref="AL59:AL63" si="22">AL39/AL19</f>
        <v>1.3028571428571429</v>
      </c>
      <c r="AM59" s="61">
        <v>2</v>
      </c>
      <c r="AN59" s="61">
        <v>3</v>
      </c>
      <c r="AO59" s="61">
        <v>4</v>
      </c>
    </row>
    <row r="60" spans="1:65" ht="12" x14ac:dyDescent="0.25">
      <c r="A60" s="24" t="s">
        <v>8</v>
      </c>
      <c r="B60" s="27">
        <v>0</v>
      </c>
      <c r="C60" s="27">
        <v>0</v>
      </c>
      <c r="D60" s="25">
        <f t="shared" ref="D60:R60" si="23">+D40/D20</f>
        <v>1</v>
      </c>
      <c r="E60" s="25">
        <f t="shared" si="23"/>
        <v>0.29344827586206895</v>
      </c>
      <c r="F60" s="25">
        <f t="shared" si="23"/>
        <v>0.75572891272549969</v>
      </c>
      <c r="G60" s="25">
        <f t="shared" si="23"/>
        <v>1.1210462287104623</v>
      </c>
      <c r="H60" s="25">
        <f t="shared" si="23"/>
        <v>1.0389036251105217</v>
      </c>
      <c r="I60" s="25">
        <f t="shared" si="23"/>
        <v>0.97904761904761906</v>
      </c>
      <c r="J60" s="25">
        <f t="shared" si="23"/>
        <v>1.23943661971831</v>
      </c>
      <c r="K60" s="25">
        <f t="shared" si="23"/>
        <v>1.0169491525423728</v>
      </c>
      <c r="L60" s="25">
        <f t="shared" si="23"/>
        <v>1.4285714285714286</v>
      </c>
      <c r="M60" s="25">
        <f t="shared" si="23"/>
        <v>2.5</v>
      </c>
      <c r="N60" s="25">
        <f t="shared" si="23"/>
        <v>2.8</v>
      </c>
      <c r="O60" s="25">
        <f t="shared" si="23"/>
        <v>1.5</v>
      </c>
      <c r="P60" s="20">
        <f t="shared" si="23"/>
        <v>1.4999999999999998</v>
      </c>
      <c r="Q60" s="20">
        <f t="shared" si="23"/>
        <v>1.8000000000000003</v>
      </c>
      <c r="R60" s="20">
        <f t="shared" si="23"/>
        <v>1.7999999999999998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54">
        <v>0</v>
      </c>
      <c r="AB60" s="54">
        <v>0</v>
      </c>
      <c r="AC60" s="54">
        <v>0</v>
      </c>
      <c r="AD60" s="54">
        <v>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81">
        <v>0</v>
      </c>
      <c r="AL60" s="70">
        <v>0</v>
      </c>
      <c r="AM60" s="64">
        <v>1</v>
      </c>
      <c r="AN60" s="64">
        <v>2</v>
      </c>
      <c r="AO60" s="64">
        <v>3</v>
      </c>
    </row>
    <row r="61" spans="1:65" ht="12" x14ac:dyDescent="0.25">
      <c r="A61" s="24" t="s">
        <v>25</v>
      </c>
      <c r="B61" s="27">
        <v>0</v>
      </c>
      <c r="C61" s="27">
        <v>0</v>
      </c>
      <c r="D61" s="25">
        <f t="shared" ref="D61:R61" si="24">+D41/D21</f>
        <v>1</v>
      </c>
      <c r="E61" s="25">
        <f t="shared" si="24"/>
        <v>0.35442914347104204</v>
      </c>
      <c r="F61" s="25">
        <f t="shared" si="24"/>
        <v>0.6738614800759013</v>
      </c>
      <c r="G61" s="25">
        <f t="shared" si="24"/>
        <v>1.0330717488789238</v>
      </c>
      <c r="H61" s="25">
        <f t="shared" si="24"/>
        <v>1.3275862068965518</v>
      </c>
      <c r="I61" s="25">
        <f t="shared" si="24"/>
        <v>1.1204545454545454</v>
      </c>
      <c r="J61" s="25">
        <f t="shared" si="24"/>
        <v>1.2232059645852751</v>
      </c>
      <c r="K61" s="25">
        <f t="shared" si="24"/>
        <v>1.3746803069053708</v>
      </c>
      <c r="L61" s="25">
        <f t="shared" si="24"/>
        <v>0.88888888888888884</v>
      </c>
      <c r="M61" s="25">
        <f t="shared" si="24"/>
        <v>1.3</v>
      </c>
      <c r="N61" s="25">
        <f t="shared" si="24"/>
        <v>1.1000000000000001</v>
      </c>
      <c r="O61" s="25">
        <f t="shared" si="24"/>
        <v>1.5</v>
      </c>
      <c r="P61" s="20">
        <f t="shared" si="24"/>
        <v>1.2682926829268295</v>
      </c>
      <c r="Q61" s="20">
        <f t="shared" si="24"/>
        <v>1.6097560975609757</v>
      </c>
      <c r="R61" s="20">
        <f t="shared" si="24"/>
        <v>1.65</v>
      </c>
      <c r="S61" s="20">
        <f>+S41/S21</f>
        <v>1.95</v>
      </c>
      <c r="T61" s="20">
        <f t="shared" ref="T61:U63" si="25">T41/T21</f>
        <v>1.4235294117647059</v>
      </c>
      <c r="U61" s="20">
        <f t="shared" si="25"/>
        <v>2.2346153846153842</v>
      </c>
      <c r="V61" s="20">
        <f t="shared" ref="V61:W63" si="26">V41/V21</f>
        <v>2.25</v>
      </c>
      <c r="W61" s="20">
        <f t="shared" si="26"/>
        <v>1.5999999999999999</v>
      </c>
      <c r="X61" s="20">
        <f t="shared" ref="X61:AC61" si="27">X41/X21</f>
        <v>1.4</v>
      </c>
      <c r="Y61" s="20">
        <f t="shared" si="27"/>
        <v>1.1964285714285716</v>
      </c>
      <c r="Z61" s="20">
        <f t="shared" si="27"/>
        <v>1.2</v>
      </c>
      <c r="AA61" s="20">
        <f t="shared" si="27"/>
        <v>1.37</v>
      </c>
      <c r="AB61" s="20">
        <f t="shared" si="27"/>
        <v>1.3</v>
      </c>
      <c r="AC61" s="20">
        <f t="shared" si="27"/>
        <v>0.89999999999999991</v>
      </c>
      <c r="AD61" s="20">
        <f t="shared" ref="AD61:AI61" si="28">AD41/AD21</f>
        <v>1.5999999999999999</v>
      </c>
      <c r="AE61" s="20">
        <f t="shared" si="28"/>
        <v>2.1</v>
      </c>
      <c r="AF61" s="20">
        <f t="shared" si="28"/>
        <v>2.0999999999999996</v>
      </c>
      <c r="AG61" s="20">
        <f t="shared" si="28"/>
        <v>1.8</v>
      </c>
      <c r="AH61" s="20">
        <f t="shared" si="28"/>
        <v>2.3000000000000003</v>
      </c>
      <c r="AI61" s="20">
        <f t="shared" si="28"/>
        <v>2.2999999999999998</v>
      </c>
      <c r="AJ61" s="20">
        <f t="shared" ref="AJ61:AO61" si="29">AJ41/AJ21</f>
        <v>2.35</v>
      </c>
      <c r="AK61" s="77">
        <f t="shared" si="29"/>
        <v>2.7</v>
      </c>
      <c r="AL61" s="70">
        <f t="shared" si="22"/>
        <v>1.7503030303030302</v>
      </c>
      <c r="AM61" s="60">
        <f t="shared" si="29"/>
        <v>0</v>
      </c>
      <c r="AN61" s="60">
        <f t="shared" si="29"/>
        <v>0</v>
      </c>
      <c r="AO61" s="60">
        <f t="shared" si="29"/>
        <v>0</v>
      </c>
    </row>
    <row r="62" spans="1:65" ht="12" x14ac:dyDescent="0.25">
      <c r="A62" s="24" t="s">
        <v>9</v>
      </c>
      <c r="B62" s="27">
        <v>0</v>
      </c>
      <c r="C62" s="27">
        <v>0</v>
      </c>
      <c r="D62" s="25">
        <f t="shared" ref="D62:L62" si="30">+D42/D22</f>
        <v>1</v>
      </c>
      <c r="E62" s="25">
        <f t="shared" si="30"/>
        <v>0.51034975017844397</v>
      </c>
      <c r="F62" s="25">
        <f t="shared" si="30"/>
        <v>0.54638124362895013</v>
      </c>
      <c r="G62" s="25">
        <f t="shared" si="30"/>
        <v>0.49012158054711247</v>
      </c>
      <c r="H62" s="25">
        <f t="shared" si="30"/>
        <v>0.51933124346917448</v>
      </c>
      <c r="I62" s="25">
        <f t="shared" si="30"/>
        <v>0.45095541401273881</v>
      </c>
      <c r="J62" s="25">
        <f t="shared" si="30"/>
        <v>0.54905063291139233</v>
      </c>
      <c r="K62" s="25">
        <f t="shared" si="30"/>
        <v>1.0101010101010102</v>
      </c>
      <c r="L62" s="25">
        <f t="shared" si="30"/>
        <v>1</v>
      </c>
      <c r="M62" s="51" t="s">
        <v>12</v>
      </c>
      <c r="N62" s="25">
        <f>+N42/N22</f>
        <v>1</v>
      </c>
      <c r="O62" s="25">
        <f>+O42/O22</f>
        <v>1</v>
      </c>
      <c r="P62" s="54">
        <v>0</v>
      </c>
      <c r="Q62" s="54">
        <v>0</v>
      </c>
      <c r="R62" s="54">
        <v>0</v>
      </c>
      <c r="S62" s="54">
        <v>0</v>
      </c>
      <c r="T62" s="20">
        <f t="shared" si="25"/>
        <v>1</v>
      </c>
      <c r="U62" s="20">
        <f t="shared" si="25"/>
        <v>1.2</v>
      </c>
      <c r="V62" s="20">
        <f t="shared" si="26"/>
        <v>1.2</v>
      </c>
      <c r="W62" s="20">
        <f>W42/W22</f>
        <v>1.2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77">
        <v>0</v>
      </c>
      <c r="AL62" s="70">
        <v>0</v>
      </c>
      <c r="AM62" s="60">
        <v>2</v>
      </c>
      <c r="AN62" s="60">
        <v>3</v>
      </c>
      <c r="AO62" s="60">
        <v>4</v>
      </c>
    </row>
    <row r="63" spans="1:65" ht="12" x14ac:dyDescent="0.25">
      <c r="A63" s="27" t="s">
        <v>26</v>
      </c>
      <c r="B63" s="27">
        <v>0</v>
      </c>
      <c r="C63" s="27">
        <v>0</v>
      </c>
      <c r="D63" s="28">
        <f t="shared" ref="D63:L63" si="31">+D43/D23</f>
        <v>0.8</v>
      </c>
      <c r="E63" s="28">
        <f t="shared" si="31"/>
        <v>0.20646666550589382</v>
      </c>
      <c r="F63" s="28">
        <f t="shared" si="31"/>
        <v>0.39127156188142148</v>
      </c>
      <c r="G63" s="28">
        <f t="shared" si="31"/>
        <v>0.81558458588077176</v>
      </c>
      <c r="H63" s="28">
        <f t="shared" si="31"/>
        <v>0.53479054670859116</v>
      </c>
      <c r="I63" s="28">
        <f t="shared" si="31"/>
        <v>0.85901351351351352</v>
      </c>
      <c r="J63" s="28">
        <f t="shared" si="31"/>
        <v>0.73162350017473687</v>
      </c>
      <c r="K63" s="28">
        <f t="shared" si="31"/>
        <v>0.81581424537182301</v>
      </c>
      <c r="L63" s="28">
        <f t="shared" si="31"/>
        <v>0.89090909090909087</v>
      </c>
      <c r="M63" s="28">
        <f>+M43/M23</f>
        <v>1.1499999999999999</v>
      </c>
      <c r="N63" s="28">
        <f>+N43/N23</f>
        <v>0.9</v>
      </c>
      <c r="O63" s="28">
        <f>+O43/O23</f>
        <v>1.1500000000000001</v>
      </c>
      <c r="P63" s="30">
        <f>+P43/P23</f>
        <v>0.9526315789473685</v>
      </c>
      <c r="Q63" s="30">
        <f>+Q43/Q23</f>
        <v>1.2547169811320753</v>
      </c>
      <c r="R63" s="30">
        <f>+R43/R23</f>
        <v>1.0944852941176471</v>
      </c>
      <c r="S63" s="30">
        <f>+S43/S23</f>
        <v>1.0527777777777778</v>
      </c>
      <c r="T63" s="30">
        <f t="shared" si="25"/>
        <v>1</v>
      </c>
      <c r="U63" s="30">
        <f t="shared" si="25"/>
        <v>1.3499999999999999</v>
      </c>
      <c r="V63" s="30">
        <f t="shared" si="26"/>
        <v>1.4</v>
      </c>
      <c r="W63" s="30">
        <f t="shared" si="26"/>
        <v>1.1000000000000001</v>
      </c>
      <c r="X63" s="30">
        <f t="shared" ref="X63:AC63" si="32">X43/X23</f>
        <v>0.95</v>
      </c>
      <c r="Y63" s="30">
        <f t="shared" si="32"/>
        <v>1.05</v>
      </c>
      <c r="Z63" s="30">
        <f t="shared" si="32"/>
        <v>0.5</v>
      </c>
      <c r="AA63" s="30">
        <f t="shared" si="32"/>
        <v>1.2954545454545454</v>
      </c>
      <c r="AB63" s="30">
        <f t="shared" si="32"/>
        <v>0.56007751937984496</v>
      </c>
      <c r="AC63" s="30">
        <f t="shared" si="32"/>
        <v>0.34947368421052633</v>
      </c>
      <c r="AD63" s="30">
        <f t="shared" ref="AD63:AI63" si="33">AD43/AD23</f>
        <v>1.45</v>
      </c>
      <c r="AE63" s="30">
        <f t="shared" si="33"/>
        <v>0.70000000000000007</v>
      </c>
      <c r="AF63" s="30">
        <f t="shared" si="33"/>
        <v>0.42777777777777781</v>
      </c>
      <c r="AG63" s="30">
        <f t="shared" si="33"/>
        <v>1.2</v>
      </c>
      <c r="AH63" s="30">
        <f t="shared" si="33"/>
        <v>1.5</v>
      </c>
      <c r="AI63" s="30">
        <f t="shared" si="33"/>
        <v>0.85</v>
      </c>
      <c r="AJ63" s="30">
        <f t="shared" ref="AJ63:AO63" si="34">AJ43/AJ23</f>
        <v>1.4666666666666666</v>
      </c>
      <c r="AK63" s="78">
        <f t="shared" si="34"/>
        <v>0.66666666666666663</v>
      </c>
      <c r="AL63" s="70">
        <f t="shared" si="22"/>
        <v>1.05</v>
      </c>
      <c r="AM63" s="61">
        <f t="shared" si="34"/>
        <v>0</v>
      </c>
      <c r="AN63" s="61">
        <f t="shared" si="34"/>
        <v>0</v>
      </c>
      <c r="AO63" s="61">
        <f t="shared" si="34"/>
        <v>0</v>
      </c>
    </row>
    <row r="64" spans="1:65" x14ac:dyDescent="0.2">
      <c r="A64" s="19"/>
      <c r="B64" s="19"/>
      <c r="C64" s="19"/>
      <c r="D64" s="19"/>
      <c r="E64" s="19"/>
      <c r="F64" s="19"/>
      <c r="G64" s="19"/>
      <c r="H64" s="25" t="s">
        <v>13</v>
      </c>
      <c r="I64" s="26" t="s">
        <v>13</v>
      </c>
      <c r="J64" s="26" t="s">
        <v>13</v>
      </c>
      <c r="K64" s="26" t="s">
        <v>13</v>
      </c>
      <c r="L64" s="26" t="s">
        <v>13</v>
      </c>
      <c r="M64" s="26" t="s">
        <v>13</v>
      </c>
      <c r="N64" s="26" t="s">
        <v>13</v>
      </c>
      <c r="O64" s="26" t="s">
        <v>13</v>
      </c>
      <c r="P64" s="21" t="s">
        <v>13</v>
      </c>
      <c r="Q64" s="21" t="s">
        <v>13</v>
      </c>
      <c r="R64" s="21" t="s">
        <v>13</v>
      </c>
      <c r="S64" s="21" t="s">
        <v>13</v>
      </c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77"/>
      <c r="AL64" s="69"/>
      <c r="AM64" s="60"/>
      <c r="AN64" s="60"/>
      <c r="AO64" s="60"/>
    </row>
    <row r="65" spans="1:255" ht="12" x14ac:dyDescent="0.25">
      <c r="A65" s="27" t="s">
        <v>27</v>
      </c>
      <c r="B65" s="28">
        <f t="shared" ref="B65:S65" si="35">+B45/B25</f>
        <v>0</v>
      </c>
      <c r="C65" s="28">
        <f t="shared" si="35"/>
        <v>0</v>
      </c>
      <c r="D65" s="28">
        <f t="shared" si="35"/>
        <v>0.91860465116279066</v>
      </c>
      <c r="E65" s="28">
        <f t="shared" si="35"/>
        <v>0.39236453201970445</v>
      </c>
      <c r="F65" s="28">
        <f t="shared" si="35"/>
        <v>0.55139024390243896</v>
      </c>
      <c r="G65" s="28">
        <f t="shared" si="35"/>
        <v>0.97125225225225231</v>
      </c>
      <c r="H65" s="28">
        <f t="shared" si="35"/>
        <v>0.65887850467289721</v>
      </c>
      <c r="I65" s="29">
        <f t="shared" si="35"/>
        <v>0.96296296296296291</v>
      </c>
      <c r="J65" s="29">
        <f t="shared" si="35"/>
        <v>1</v>
      </c>
      <c r="K65" s="29">
        <f t="shared" si="35"/>
        <v>1.1025380710659898</v>
      </c>
      <c r="L65" s="29">
        <f t="shared" si="35"/>
        <v>1.0391327340031729</v>
      </c>
      <c r="M65" s="29">
        <f t="shared" si="35"/>
        <v>1.3746973365617436</v>
      </c>
      <c r="N65" s="29">
        <f t="shared" si="35"/>
        <v>1.1124962178517397</v>
      </c>
      <c r="O65" s="29">
        <f t="shared" si="35"/>
        <v>1.2763912489379781</v>
      </c>
      <c r="P65" s="55">
        <f t="shared" si="35"/>
        <v>1.2037111334002004</v>
      </c>
      <c r="Q65" s="55">
        <f t="shared" si="35"/>
        <v>1.6083916083916083</v>
      </c>
      <c r="R65" s="55">
        <f t="shared" si="35"/>
        <v>1.6</v>
      </c>
      <c r="S65" s="55">
        <f t="shared" si="35"/>
        <v>1.5242018537590114</v>
      </c>
      <c r="T65" s="30">
        <f t="shared" ref="T65:Y65" si="36">T45/T25</f>
        <v>1.4226146676477804</v>
      </c>
      <c r="U65" s="30">
        <f t="shared" si="36"/>
        <v>1.6383763837638379</v>
      </c>
      <c r="V65" s="30">
        <f t="shared" si="36"/>
        <v>1.8240146654445464</v>
      </c>
      <c r="W65" s="30">
        <f t="shared" si="36"/>
        <v>1.5317667536988686</v>
      </c>
      <c r="X65" s="30">
        <f t="shared" si="36"/>
        <v>1.1650045330915684</v>
      </c>
      <c r="Y65" s="30">
        <f t="shared" si="36"/>
        <v>1.2981298129812981</v>
      </c>
      <c r="Z65" s="30">
        <f t="shared" ref="Z65:AE65" si="37">Z45/Z25</f>
        <v>0.90191897654584219</v>
      </c>
      <c r="AA65" s="30">
        <f t="shared" si="37"/>
        <v>1.4292565947242206</v>
      </c>
      <c r="AB65" s="30">
        <f t="shared" si="37"/>
        <v>1.0741379310344827</v>
      </c>
      <c r="AC65" s="30">
        <f t="shared" si="37"/>
        <v>0.78230088495575212</v>
      </c>
      <c r="AD65" s="30">
        <f t="shared" si="37"/>
        <v>1.64375</v>
      </c>
      <c r="AE65" s="30">
        <f t="shared" si="37"/>
        <v>0.95470692717584371</v>
      </c>
      <c r="AF65" s="30">
        <f t="shared" ref="AF65:AK65" si="38">AF45/AF25</f>
        <v>0.99900249376558625</v>
      </c>
      <c r="AG65" s="30">
        <f t="shared" si="38"/>
        <v>1.3354666666666666</v>
      </c>
      <c r="AH65" s="30">
        <f t="shared" si="38"/>
        <v>1.6679636835278859</v>
      </c>
      <c r="AI65" s="30">
        <f t="shared" si="38"/>
        <v>1.1175115207373272</v>
      </c>
      <c r="AJ65" s="30">
        <f t="shared" si="38"/>
        <v>1.6932907348242812</v>
      </c>
      <c r="AK65" s="78">
        <f t="shared" si="38"/>
        <v>1.262135922330097</v>
      </c>
      <c r="AL65" s="70">
        <f>AL45/AL25</f>
        <v>1.3612675324675323</v>
      </c>
      <c r="AM65" s="61">
        <f>AM45/AM25</f>
        <v>0</v>
      </c>
      <c r="AN65" s="61">
        <f>AN45/AN25</f>
        <v>0</v>
      </c>
      <c r="AO65" s="61">
        <f>AO45/AO25</f>
        <v>0</v>
      </c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x14ac:dyDescent="0.2">
      <c r="A66" s="32"/>
      <c r="B66" s="32"/>
      <c r="C66" s="32"/>
      <c r="D66" s="32"/>
      <c r="E66" s="32"/>
      <c r="F66" s="32"/>
      <c r="G66" s="32"/>
      <c r="H66" s="33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79"/>
      <c r="AL66" s="71"/>
      <c r="AM66" s="62"/>
      <c r="AN66" s="62"/>
      <c r="AO66" s="62"/>
    </row>
    <row r="67" spans="1:255" ht="12" x14ac:dyDescent="0.25">
      <c r="AI67" s="15"/>
      <c r="AJ67" s="88"/>
      <c r="AK67" s="35">
        <f>AVERAGE(AH65:AL65)</f>
        <v>1.4204338787774247</v>
      </c>
      <c r="AL67" s="36" t="s">
        <v>53</v>
      </c>
      <c r="AM67" s="36" t="s">
        <v>70</v>
      </c>
      <c r="AN67" s="36" t="s">
        <v>71</v>
      </c>
      <c r="AO67" s="36" t="s">
        <v>72</v>
      </c>
    </row>
    <row r="68" spans="1:255" ht="12" x14ac:dyDescent="0.25">
      <c r="T68" s="2">
        <f>U68</f>
        <v>0</v>
      </c>
      <c r="U68" s="2">
        <f>V68</f>
        <v>0</v>
      </c>
      <c r="V68" s="2">
        <f>W68</f>
        <v>0</v>
      </c>
      <c r="AI68" s="15"/>
      <c r="AJ68" s="88"/>
      <c r="AK68" s="35">
        <f>AVERAGE(AC65:AL65)</f>
        <v>1.2817396366450973</v>
      </c>
      <c r="AL68" s="36" t="s">
        <v>54</v>
      </c>
      <c r="AM68" s="36" t="s">
        <v>73</v>
      </c>
      <c r="AN68" s="36" t="s">
        <v>74</v>
      </c>
      <c r="AO68" s="36" t="s">
        <v>75</v>
      </c>
    </row>
    <row r="72" spans="1:255" ht="12" x14ac:dyDescent="0.25">
      <c r="A72" s="1" t="s">
        <v>62</v>
      </c>
      <c r="B72" s="1"/>
      <c r="C72" s="1"/>
      <c r="D72" s="1"/>
      <c r="E72" s="1"/>
      <c r="F72" s="1"/>
      <c r="G72" s="4"/>
      <c r="H72" s="4"/>
      <c r="I72" s="4"/>
      <c r="J72" s="4"/>
    </row>
    <row r="73" spans="1:255" ht="12" x14ac:dyDescent="0.25">
      <c r="A73" s="1" t="s">
        <v>33</v>
      </c>
      <c r="B73" s="1"/>
      <c r="C73" s="1"/>
      <c r="D73" s="1"/>
      <c r="E73" s="1"/>
      <c r="F73" s="1"/>
      <c r="G73" s="1"/>
    </row>
    <row r="74" spans="1:255" hidden="1" x14ac:dyDescent="0.2">
      <c r="B74" s="53">
        <v>32143</v>
      </c>
      <c r="C74" s="53">
        <v>32509</v>
      </c>
      <c r="D74" s="53">
        <v>32874</v>
      </c>
      <c r="E74" s="53">
        <v>33239</v>
      </c>
      <c r="F74" s="53">
        <v>33604</v>
      </c>
      <c r="G74" s="53">
        <v>33970</v>
      </c>
      <c r="H74" s="53">
        <v>34335</v>
      </c>
      <c r="I74" s="53">
        <v>34700</v>
      </c>
      <c r="J74" s="53">
        <v>35065</v>
      </c>
      <c r="K74" s="53">
        <v>35431</v>
      </c>
      <c r="L74" s="53">
        <v>35796</v>
      </c>
      <c r="M74" s="53">
        <v>36161</v>
      </c>
      <c r="N74" s="53">
        <v>36526</v>
      </c>
      <c r="O74" s="53">
        <v>36892</v>
      </c>
      <c r="P74" s="53">
        <v>37257</v>
      </c>
      <c r="Q74" s="53">
        <v>37622</v>
      </c>
      <c r="R74" s="53">
        <v>37987</v>
      </c>
      <c r="S74" s="53">
        <v>38353</v>
      </c>
      <c r="T74" s="53">
        <v>38718</v>
      </c>
      <c r="U74" s="53">
        <v>39083</v>
      </c>
      <c r="V74" s="53">
        <v>39448</v>
      </c>
      <c r="W74" s="53">
        <v>39814</v>
      </c>
      <c r="X74" s="53">
        <v>40179</v>
      </c>
      <c r="Y74" s="53">
        <v>40544</v>
      </c>
      <c r="Z74" s="53">
        <v>40909</v>
      </c>
      <c r="AA74" s="53">
        <v>41275</v>
      </c>
      <c r="AB74" s="53">
        <v>41640</v>
      </c>
      <c r="AC74" s="53">
        <v>42005</v>
      </c>
      <c r="AD74" s="53">
        <v>42370</v>
      </c>
      <c r="AE74" s="53">
        <v>42736</v>
      </c>
      <c r="AF74" s="53">
        <v>43101</v>
      </c>
      <c r="AG74" s="53">
        <v>43466</v>
      </c>
      <c r="AH74" s="53">
        <v>43831</v>
      </c>
      <c r="AI74" s="53">
        <v>44197</v>
      </c>
      <c r="AJ74" s="53">
        <v>44562</v>
      </c>
      <c r="AK74" s="73">
        <v>44927</v>
      </c>
      <c r="AL74" s="73"/>
      <c r="AM74" s="53">
        <v>44928</v>
      </c>
      <c r="AN74" s="53">
        <v>44929</v>
      </c>
      <c r="AO74" s="53">
        <v>44930</v>
      </c>
      <c r="AP74" s="53">
        <v>46388</v>
      </c>
      <c r="AQ74" s="53">
        <v>46753</v>
      </c>
      <c r="AR74" s="53">
        <v>47119</v>
      </c>
      <c r="AS74" s="53">
        <v>47484</v>
      </c>
      <c r="AT74" s="53">
        <v>47849</v>
      </c>
      <c r="AU74" s="53">
        <v>48214</v>
      </c>
      <c r="AV74" s="53">
        <v>48580</v>
      </c>
      <c r="AW74" s="53">
        <v>48945</v>
      </c>
      <c r="AX74" s="53">
        <v>49310</v>
      </c>
      <c r="AY74" s="53">
        <v>49675</v>
      </c>
      <c r="AZ74" s="53">
        <v>50041</v>
      </c>
      <c r="BA74" s="53">
        <v>50406</v>
      </c>
      <c r="BB74" s="53">
        <v>50771</v>
      </c>
      <c r="BC74" s="53">
        <v>51136</v>
      </c>
      <c r="BD74" s="53">
        <v>51502</v>
      </c>
      <c r="BE74" s="53">
        <v>51867</v>
      </c>
      <c r="BF74" s="53">
        <v>52232</v>
      </c>
      <c r="BG74" s="53">
        <v>52597</v>
      </c>
      <c r="BH74" s="53">
        <v>52963</v>
      </c>
      <c r="BI74" s="53">
        <v>53328</v>
      </c>
      <c r="BJ74" s="53">
        <v>53693</v>
      </c>
      <c r="BK74" s="53">
        <v>54058</v>
      </c>
      <c r="BL74" s="53">
        <v>54424</v>
      </c>
      <c r="BM74" s="53">
        <v>54789</v>
      </c>
    </row>
    <row r="75" spans="1:255" s="15" customFormat="1" ht="12" x14ac:dyDescent="0.25">
      <c r="A75" s="6" t="s">
        <v>5</v>
      </c>
      <c r="B75" s="7" t="s">
        <v>44</v>
      </c>
      <c r="C75" s="7" t="s">
        <v>45</v>
      </c>
      <c r="D75" s="7" t="s">
        <v>38</v>
      </c>
      <c r="E75" s="7" t="s">
        <v>39</v>
      </c>
      <c r="F75" s="7" t="s">
        <v>40</v>
      </c>
      <c r="G75" s="8" t="s">
        <v>41</v>
      </c>
      <c r="H75" s="9" t="s">
        <v>0</v>
      </c>
      <c r="I75" s="10" t="s">
        <v>1</v>
      </c>
      <c r="J75" s="10" t="s">
        <v>2</v>
      </c>
      <c r="K75" s="10" t="s">
        <v>3</v>
      </c>
      <c r="L75" s="11" t="s">
        <v>4</v>
      </c>
      <c r="M75" s="11" t="s">
        <v>14</v>
      </c>
      <c r="N75" s="12" t="s">
        <v>15</v>
      </c>
      <c r="O75" s="12" t="s">
        <v>16</v>
      </c>
      <c r="P75" s="12" t="s">
        <v>17</v>
      </c>
      <c r="Q75" s="12" t="s">
        <v>18</v>
      </c>
      <c r="R75" s="12" t="s">
        <v>36</v>
      </c>
      <c r="S75" s="12" t="s">
        <v>37</v>
      </c>
      <c r="T75" s="12" t="s">
        <v>42</v>
      </c>
      <c r="U75" s="12" t="s">
        <v>43</v>
      </c>
      <c r="V75" s="12" t="s">
        <v>46</v>
      </c>
      <c r="W75" s="12" t="s">
        <v>47</v>
      </c>
      <c r="X75" s="13" t="s">
        <v>48</v>
      </c>
      <c r="Y75" s="14" t="s">
        <v>49</v>
      </c>
      <c r="Z75" s="14" t="s">
        <v>51</v>
      </c>
      <c r="AA75" s="14" t="s">
        <v>50</v>
      </c>
      <c r="AB75" s="14" t="s">
        <v>52</v>
      </c>
      <c r="AC75" s="14" t="s">
        <v>55</v>
      </c>
      <c r="AD75" s="14" t="s">
        <v>56</v>
      </c>
      <c r="AE75" s="14" t="s">
        <v>57</v>
      </c>
      <c r="AF75" s="14" t="s">
        <v>58</v>
      </c>
      <c r="AG75" s="14" t="s">
        <v>59</v>
      </c>
      <c r="AH75" s="14" t="s">
        <v>61</v>
      </c>
      <c r="AI75" s="14" t="s">
        <v>60</v>
      </c>
      <c r="AJ75" s="14" t="s">
        <v>66</v>
      </c>
      <c r="AK75" s="74" t="s">
        <v>81</v>
      </c>
      <c r="AL75" s="66" t="s">
        <v>76</v>
      </c>
      <c r="AM75" s="57" t="s">
        <v>76</v>
      </c>
      <c r="AN75" s="57" t="s">
        <v>77</v>
      </c>
      <c r="AO75" s="57" t="s">
        <v>78</v>
      </c>
    </row>
    <row r="76" spans="1:255" ht="12" x14ac:dyDescent="0.25">
      <c r="A76" s="37" t="s">
        <v>20</v>
      </c>
      <c r="B76" s="37"/>
      <c r="C76" s="37"/>
      <c r="D76" s="44" t="s">
        <v>10</v>
      </c>
      <c r="E76" s="44" t="s">
        <v>10</v>
      </c>
      <c r="F76" s="44" t="s">
        <v>10</v>
      </c>
      <c r="G76" s="44" t="s">
        <v>10</v>
      </c>
      <c r="H76" s="44" t="s">
        <v>10</v>
      </c>
      <c r="I76" s="45" t="s">
        <v>10</v>
      </c>
      <c r="J76" s="45" t="s">
        <v>10</v>
      </c>
      <c r="K76" s="45" t="s">
        <v>10</v>
      </c>
      <c r="L76" s="45" t="s">
        <v>10</v>
      </c>
      <c r="M76" s="45" t="s">
        <v>10</v>
      </c>
      <c r="N76" s="45" t="s">
        <v>10</v>
      </c>
      <c r="O76" s="45" t="s">
        <v>63</v>
      </c>
      <c r="P76" s="45" t="s">
        <v>63</v>
      </c>
      <c r="Q76" s="45" t="s">
        <v>63</v>
      </c>
      <c r="R76" s="45" t="s">
        <v>63</v>
      </c>
      <c r="S76" s="45" t="s">
        <v>63</v>
      </c>
      <c r="T76" s="45" t="s">
        <v>63</v>
      </c>
      <c r="U76" s="45" t="s">
        <v>63</v>
      </c>
      <c r="V76" s="45" t="s">
        <v>63</v>
      </c>
      <c r="W76" s="45" t="s">
        <v>63</v>
      </c>
      <c r="X76" s="45" t="s">
        <v>63</v>
      </c>
      <c r="Y76" s="45" t="s">
        <v>63</v>
      </c>
      <c r="Z76" s="45" t="s">
        <v>63</v>
      </c>
      <c r="AA76" s="45" t="s">
        <v>63</v>
      </c>
      <c r="AB76" s="45" t="s">
        <v>63</v>
      </c>
      <c r="AC76" s="45" t="s">
        <v>63</v>
      </c>
      <c r="AD76" s="45" t="s">
        <v>63</v>
      </c>
      <c r="AE76" s="45" t="s">
        <v>63</v>
      </c>
      <c r="AF76" s="45" t="s">
        <v>63</v>
      </c>
      <c r="AG76" s="45" t="s">
        <v>63</v>
      </c>
      <c r="AH76" s="45" t="s">
        <v>63</v>
      </c>
      <c r="AI76" s="45" t="s">
        <v>63</v>
      </c>
      <c r="AJ76" s="16" t="s">
        <v>63</v>
      </c>
      <c r="AK76" s="75" t="s">
        <v>63</v>
      </c>
      <c r="AL76" s="67" t="s">
        <v>63</v>
      </c>
      <c r="AM76" s="58" t="s">
        <v>63</v>
      </c>
      <c r="AN76" s="58" t="s">
        <v>63</v>
      </c>
      <c r="AO76" s="58" t="s">
        <v>63</v>
      </c>
    </row>
    <row r="77" spans="1:255" x14ac:dyDescent="0.2">
      <c r="A77" s="19"/>
      <c r="B77" s="19"/>
      <c r="C77" s="19"/>
      <c r="D77" s="19"/>
      <c r="E77" s="19"/>
      <c r="F77" s="19"/>
      <c r="G77" s="19"/>
      <c r="H77" s="20"/>
      <c r="I77" s="21"/>
      <c r="J77" s="21"/>
      <c r="K77" s="21"/>
      <c r="L77" s="21"/>
      <c r="M77" s="21"/>
      <c r="N77" s="21"/>
      <c r="O77" s="21"/>
      <c r="P77" s="21"/>
      <c r="Q77" s="21"/>
      <c r="R77" s="22"/>
      <c r="S77" s="22"/>
      <c r="T77" s="22"/>
      <c r="U77" s="22"/>
      <c r="V77" s="22"/>
      <c r="W77" s="22"/>
      <c r="X77" s="23"/>
      <c r="Y77" s="22"/>
      <c r="Z77" s="23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76"/>
      <c r="AL77" s="68"/>
      <c r="AM77" s="59"/>
      <c r="AN77" s="59"/>
      <c r="AO77" s="59"/>
    </row>
    <row r="78" spans="1:255" x14ac:dyDescent="0.2">
      <c r="A78" s="24" t="s">
        <v>21</v>
      </c>
      <c r="B78" s="24">
        <v>0</v>
      </c>
      <c r="C78" s="24">
        <v>0</v>
      </c>
      <c r="D78" s="52">
        <f t="shared" ref="D78:AC78" si="39">D15/D$25</f>
        <v>0</v>
      </c>
      <c r="E78" s="52">
        <f t="shared" si="39"/>
        <v>0</v>
      </c>
      <c r="F78" s="52">
        <f t="shared" si="39"/>
        <v>0</v>
      </c>
      <c r="G78" s="52">
        <f t="shared" si="39"/>
        <v>0</v>
      </c>
      <c r="H78" s="52">
        <f t="shared" si="39"/>
        <v>0</v>
      </c>
      <c r="I78" s="52">
        <f t="shared" si="39"/>
        <v>0</v>
      </c>
      <c r="J78" s="52">
        <f t="shared" si="39"/>
        <v>0</v>
      </c>
      <c r="K78" s="52">
        <f t="shared" si="39"/>
        <v>0</v>
      </c>
      <c r="L78" s="52">
        <f t="shared" si="39"/>
        <v>0</v>
      </c>
      <c r="M78" s="52">
        <f t="shared" si="39"/>
        <v>0</v>
      </c>
      <c r="N78" s="52">
        <f t="shared" si="39"/>
        <v>0</v>
      </c>
      <c r="O78" s="52">
        <f t="shared" si="39"/>
        <v>0</v>
      </c>
      <c r="P78" s="52">
        <f t="shared" si="39"/>
        <v>0</v>
      </c>
      <c r="Q78" s="52">
        <f t="shared" si="39"/>
        <v>0</v>
      </c>
      <c r="R78" s="52">
        <f t="shared" si="39"/>
        <v>0</v>
      </c>
      <c r="S78" s="52">
        <f t="shared" si="39"/>
        <v>0</v>
      </c>
      <c r="T78" s="52">
        <f t="shared" si="39"/>
        <v>0</v>
      </c>
      <c r="U78" s="52">
        <f t="shared" si="39"/>
        <v>0</v>
      </c>
      <c r="V78" s="52">
        <f t="shared" si="39"/>
        <v>0</v>
      </c>
      <c r="W78" s="52">
        <f t="shared" si="39"/>
        <v>0</v>
      </c>
      <c r="X78" s="52">
        <f t="shared" si="39"/>
        <v>0</v>
      </c>
      <c r="Y78" s="52">
        <f t="shared" si="39"/>
        <v>0</v>
      </c>
      <c r="Z78" s="52">
        <f t="shared" si="39"/>
        <v>0</v>
      </c>
      <c r="AA78" s="52">
        <f t="shared" si="39"/>
        <v>0</v>
      </c>
      <c r="AB78" s="52">
        <f t="shared" si="39"/>
        <v>0</v>
      </c>
      <c r="AC78" s="52">
        <f t="shared" si="39"/>
        <v>0</v>
      </c>
      <c r="AD78" s="52">
        <f t="shared" ref="AD78:AH86" si="40">AD15/AD$25</f>
        <v>0</v>
      </c>
      <c r="AE78" s="52">
        <f t="shared" si="40"/>
        <v>0</v>
      </c>
      <c r="AF78" s="52">
        <f t="shared" si="40"/>
        <v>0</v>
      </c>
      <c r="AG78" s="52">
        <f t="shared" si="40"/>
        <v>0</v>
      </c>
      <c r="AH78" s="52">
        <f t="shared" si="40"/>
        <v>0</v>
      </c>
      <c r="AI78" s="52">
        <f t="shared" ref="AI78:AJ86" si="41">AI15/AI$25</f>
        <v>0</v>
      </c>
      <c r="AJ78" s="52">
        <f t="shared" si="41"/>
        <v>0</v>
      </c>
      <c r="AK78" s="82">
        <f t="shared" ref="AK78:AO86" si="42">AK15/AK$25</f>
        <v>0</v>
      </c>
      <c r="AL78" s="87">
        <f t="shared" ref="AL78:AL86" si="43">AL15/AL$25</f>
        <v>0</v>
      </c>
      <c r="AM78" s="65">
        <f t="shared" si="42"/>
        <v>0</v>
      </c>
      <c r="AN78" s="65">
        <f t="shared" si="42"/>
        <v>0</v>
      </c>
      <c r="AO78" s="65">
        <f t="shared" si="42"/>
        <v>0</v>
      </c>
    </row>
    <row r="79" spans="1:255" ht="12" x14ac:dyDescent="0.25">
      <c r="A79" s="27" t="s">
        <v>22</v>
      </c>
      <c r="B79" s="24">
        <v>0</v>
      </c>
      <c r="C79" s="24">
        <v>0</v>
      </c>
      <c r="D79" s="52">
        <f>D16/D$25</f>
        <v>0.48837209302325579</v>
      </c>
      <c r="E79" s="52">
        <f t="shared" ref="E79:AC79" si="44">E16/E$25</f>
        <v>9.9093596059113304E-2</v>
      </c>
      <c r="F79" s="52">
        <f t="shared" si="44"/>
        <v>8.4152439024390249E-2</v>
      </c>
      <c r="G79" s="52">
        <f t="shared" si="44"/>
        <v>8.9873873873873883E-2</v>
      </c>
      <c r="H79" s="52">
        <f t="shared" si="44"/>
        <v>9.0018691588785046E-2</v>
      </c>
      <c r="I79" s="52">
        <f t="shared" si="44"/>
        <v>9.0622222222222229E-2</v>
      </c>
      <c r="J79" s="52">
        <f t="shared" si="44"/>
        <v>0.10169473684210525</v>
      </c>
      <c r="K79" s="52">
        <f t="shared" si="44"/>
        <v>0.10956006768189507</v>
      </c>
      <c r="L79" s="52">
        <f t="shared" si="44"/>
        <v>3.3844526705446853E-2</v>
      </c>
      <c r="M79" s="52">
        <f t="shared" si="44"/>
        <v>0.10895883777239711</v>
      </c>
      <c r="N79" s="52">
        <f t="shared" si="44"/>
        <v>9.0771558245083206E-2</v>
      </c>
      <c r="O79" s="52">
        <f t="shared" si="44"/>
        <v>7.9651656754460495E-2</v>
      </c>
      <c r="P79" s="52">
        <f t="shared" si="44"/>
        <v>0.12036108324974924</v>
      </c>
      <c r="Q79" s="52">
        <f t="shared" si="44"/>
        <v>0.18741258741258743</v>
      </c>
      <c r="R79" s="52">
        <f t="shared" si="44"/>
        <v>0.15</v>
      </c>
      <c r="S79" s="52">
        <f t="shared" si="44"/>
        <v>0.18537590113285274</v>
      </c>
      <c r="T79" s="52">
        <f t="shared" si="44"/>
        <v>0.17660044150110377</v>
      </c>
      <c r="U79" s="52">
        <f t="shared" si="44"/>
        <v>0.12915129151291513</v>
      </c>
      <c r="V79" s="52">
        <f t="shared" si="44"/>
        <v>0.18331805682859761</v>
      </c>
      <c r="W79" s="52">
        <f t="shared" si="44"/>
        <v>0.17406440382941687</v>
      </c>
      <c r="X79" s="52">
        <f t="shared" si="44"/>
        <v>0.13599274705349049</v>
      </c>
      <c r="Y79" s="52">
        <f t="shared" si="44"/>
        <v>0.14301430143014301</v>
      </c>
      <c r="Z79" s="52">
        <f t="shared" si="44"/>
        <v>0.1492537313432836</v>
      </c>
      <c r="AA79" s="52">
        <f t="shared" si="44"/>
        <v>0.1342925659472422</v>
      </c>
      <c r="AB79" s="52">
        <f t="shared" si="44"/>
        <v>0.12241379310344827</v>
      </c>
      <c r="AC79" s="52">
        <f t="shared" si="44"/>
        <v>0.22123893805309733</v>
      </c>
      <c r="AD79" s="52">
        <f t="shared" si="40"/>
        <v>7.1428571428571425E-2</v>
      </c>
      <c r="AE79" s="52">
        <f t="shared" si="40"/>
        <v>4.9733570159857902E-2</v>
      </c>
      <c r="AF79" s="52">
        <f t="shared" si="40"/>
        <v>5.9850374064837911E-2</v>
      </c>
      <c r="AG79" s="52">
        <f t="shared" si="40"/>
        <v>3.2000000000000001E-2</v>
      </c>
      <c r="AH79" s="52">
        <f t="shared" si="40"/>
        <v>3.8910505836575876E-2</v>
      </c>
      <c r="AI79" s="52">
        <f t="shared" si="41"/>
        <v>5.5299539170506909E-2</v>
      </c>
      <c r="AJ79" s="52">
        <f t="shared" si="41"/>
        <v>6.3897763578274758E-2</v>
      </c>
      <c r="AK79" s="82">
        <f t="shared" si="42"/>
        <v>0.10194174757281553</v>
      </c>
      <c r="AL79" s="87">
        <f t="shared" si="43"/>
        <v>6.4415584415584412E-2</v>
      </c>
      <c r="AM79" s="65">
        <f t="shared" si="42"/>
        <v>0.10194174757281553</v>
      </c>
      <c r="AN79" s="65">
        <f t="shared" si="42"/>
        <v>0.10194174757281553</v>
      </c>
      <c r="AO79" s="65">
        <f t="shared" si="42"/>
        <v>0.10194174757281553</v>
      </c>
    </row>
    <row r="80" spans="1:255" ht="12" x14ac:dyDescent="0.25">
      <c r="A80" s="27" t="s">
        <v>24</v>
      </c>
      <c r="B80" s="24">
        <v>0</v>
      </c>
      <c r="C80" s="24">
        <v>0</v>
      </c>
      <c r="D80" s="52">
        <f t="shared" ref="D80:AC80" si="45">D17/D$25</f>
        <v>0.19767441860465115</v>
      </c>
      <c r="E80" s="52">
        <f t="shared" si="45"/>
        <v>0.24518226600985221</v>
      </c>
      <c r="F80" s="52">
        <f t="shared" si="45"/>
        <v>0.25535975609756095</v>
      </c>
      <c r="G80" s="52">
        <f t="shared" si="45"/>
        <v>0.31458558558558558</v>
      </c>
      <c r="H80" s="52">
        <f t="shared" si="45"/>
        <v>0.32114018691588786</v>
      </c>
      <c r="I80" s="52">
        <f t="shared" si="45"/>
        <v>0.3133333333333333</v>
      </c>
      <c r="J80" s="52">
        <f t="shared" si="45"/>
        <v>0.29664210526315793</v>
      </c>
      <c r="K80" s="52">
        <f t="shared" si="45"/>
        <v>0.2905245346869712</v>
      </c>
      <c r="L80" s="52">
        <f t="shared" si="45"/>
        <v>0.34902168164992065</v>
      </c>
      <c r="M80" s="52">
        <f t="shared" si="45"/>
        <v>0.24213075060532691</v>
      </c>
      <c r="N80" s="52">
        <f t="shared" si="45"/>
        <v>0.31467473524962181</v>
      </c>
      <c r="O80" s="52">
        <f t="shared" si="45"/>
        <v>0.35046728971962621</v>
      </c>
      <c r="P80" s="52">
        <f t="shared" si="45"/>
        <v>0.45135406218655966</v>
      </c>
      <c r="Q80" s="52">
        <f t="shared" si="45"/>
        <v>0.32867132867132864</v>
      </c>
      <c r="R80" s="52">
        <f t="shared" si="45"/>
        <v>0.46250000000000002</v>
      </c>
      <c r="S80" s="52">
        <f t="shared" si="45"/>
        <v>0.41194644696189497</v>
      </c>
      <c r="T80" s="52">
        <f t="shared" si="45"/>
        <v>0.46112337503065987</v>
      </c>
      <c r="U80" s="52">
        <f t="shared" si="45"/>
        <v>0.47047970479704798</v>
      </c>
      <c r="V80" s="52">
        <f t="shared" si="45"/>
        <v>0.39413382218148491</v>
      </c>
      <c r="W80" s="52">
        <f t="shared" si="45"/>
        <v>0.4351610095735422</v>
      </c>
      <c r="X80" s="52">
        <f t="shared" si="45"/>
        <v>0.41704442429737082</v>
      </c>
      <c r="Y80" s="52">
        <f t="shared" si="45"/>
        <v>0.44004400440044</v>
      </c>
      <c r="Z80" s="52">
        <f t="shared" si="45"/>
        <v>0.38379530916844351</v>
      </c>
      <c r="AA80" s="52">
        <f t="shared" si="45"/>
        <v>0.38369304556354916</v>
      </c>
      <c r="AB80" s="52">
        <f t="shared" si="45"/>
        <v>0.38793103448275862</v>
      </c>
      <c r="AC80" s="52">
        <f t="shared" si="45"/>
        <v>0.28761061946902655</v>
      </c>
      <c r="AD80" s="52">
        <f t="shared" si="40"/>
        <v>0.39285714285714285</v>
      </c>
      <c r="AE80" s="52">
        <f t="shared" si="40"/>
        <v>0.39076376554174069</v>
      </c>
      <c r="AF80" s="52">
        <f t="shared" si="40"/>
        <v>0.39900249376558611</v>
      </c>
      <c r="AG80" s="52">
        <f t="shared" si="40"/>
        <v>0.29333333333333333</v>
      </c>
      <c r="AH80" s="52">
        <f t="shared" si="40"/>
        <v>0.4150453955901427</v>
      </c>
      <c r="AI80" s="52">
        <f t="shared" si="41"/>
        <v>0.43778801843317972</v>
      </c>
      <c r="AJ80" s="52">
        <f t="shared" si="41"/>
        <v>0.39297124600638977</v>
      </c>
      <c r="AK80" s="82">
        <f t="shared" si="42"/>
        <v>0.41262135922330095</v>
      </c>
      <c r="AL80" s="87">
        <f t="shared" si="43"/>
        <v>0.45090909090909087</v>
      </c>
      <c r="AM80" s="65">
        <f t="shared" si="42"/>
        <v>0.41262135922330095</v>
      </c>
      <c r="AN80" s="65">
        <f t="shared" si="42"/>
        <v>0.41262135922330095</v>
      </c>
      <c r="AO80" s="65">
        <f t="shared" si="42"/>
        <v>0.41262135922330095</v>
      </c>
    </row>
    <row r="81" spans="1:255" x14ac:dyDescent="0.2">
      <c r="A81" s="24" t="s">
        <v>23</v>
      </c>
      <c r="B81" s="24">
        <v>0</v>
      </c>
      <c r="C81" s="24">
        <v>0</v>
      </c>
      <c r="D81" s="52">
        <f t="shared" ref="D81:AC81" si="46">D18/D$25</f>
        <v>0</v>
      </c>
      <c r="E81" s="52">
        <f t="shared" si="46"/>
        <v>0</v>
      </c>
      <c r="F81" s="52">
        <f t="shared" si="46"/>
        <v>0</v>
      </c>
      <c r="G81" s="52">
        <f t="shared" si="46"/>
        <v>0</v>
      </c>
      <c r="H81" s="52">
        <f t="shared" si="46"/>
        <v>0</v>
      </c>
      <c r="I81" s="52">
        <f t="shared" si="46"/>
        <v>0</v>
      </c>
      <c r="J81" s="52">
        <f t="shared" si="46"/>
        <v>0</v>
      </c>
      <c r="K81" s="52">
        <f t="shared" si="46"/>
        <v>0</v>
      </c>
      <c r="L81" s="52">
        <f t="shared" si="46"/>
        <v>0</v>
      </c>
      <c r="M81" s="52">
        <f t="shared" si="46"/>
        <v>0</v>
      </c>
      <c r="N81" s="52">
        <f t="shared" si="46"/>
        <v>0</v>
      </c>
      <c r="O81" s="52">
        <f t="shared" si="46"/>
        <v>0</v>
      </c>
      <c r="P81" s="52">
        <f t="shared" si="46"/>
        <v>0</v>
      </c>
      <c r="Q81" s="52">
        <f t="shared" si="46"/>
        <v>0</v>
      </c>
      <c r="R81" s="52">
        <f t="shared" si="46"/>
        <v>0</v>
      </c>
      <c r="S81" s="52">
        <f t="shared" si="46"/>
        <v>0</v>
      </c>
      <c r="T81" s="52">
        <f t="shared" si="46"/>
        <v>0</v>
      </c>
      <c r="U81" s="52">
        <f t="shared" si="46"/>
        <v>0</v>
      </c>
      <c r="V81" s="52">
        <f t="shared" si="46"/>
        <v>0</v>
      </c>
      <c r="W81" s="52">
        <f t="shared" si="46"/>
        <v>0</v>
      </c>
      <c r="X81" s="52">
        <f t="shared" si="46"/>
        <v>0</v>
      </c>
      <c r="Y81" s="52">
        <f t="shared" si="46"/>
        <v>0</v>
      </c>
      <c r="Z81" s="52">
        <f t="shared" si="46"/>
        <v>0</v>
      </c>
      <c r="AA81" s="52">
        <f t="shared" si="46"/>
        <v>0</v>
      </c>
      <c r="AB81" s="52">
        <f t="shared" si="46"/>
        <v>0</v>
      </c>
      <c r="AC81" s="52">
        <f t="shared" si="46"/>
        <v>0</v>
      </c>
      <c r="AD81" s="52">
        <f t="shared" si="40"/>
        <v>0</v>
      </c>
      <c r="AE81" s="52">
        <f t="shared" si="40"/>
        <v>0</v>
      </c>
      <c r="AF81" s="52">
        <f t="shared" si="40"/>
        <v>0</v>
      </c>
      <c r="AG81" s="52">
        <f t="shared" si="40"/>
        <v>0</v>
      </c>
      <c r="AH81" s="52">
        <f t="shared" si="40"/>
        <v>0</v>
      </c>
      <c r="AI81" s="52">
        <f t="shared" si="41"/>
        <v>0</v>
      </c>
      <c r="AJ81" s="52">
        <f t="shared" si="41"/>
        <v>0</v>
      </c>
      <c r="AK81" s="82">
        <f t="shared" si="42"/>
        <v>0</v>
      </c>
      <c r="AL81" s="87">
        <f t="shared" si="43"/>
        <v>0</v>
      </c>
      <c r="AM81" s="65">
        <f t="shared" si="42"/>
        <v>0</v>
      </c>
      <c r="AN81" s="65">
        <f t="shared" si="42"/>
        <v>0</v>
      </c>
      <c r="AO81" s="65">
        <f t="shared" si="42"/>
        <v>0</v>
      </c>
    </row>
    <row r="82" spans="1:255" x14ac:dyDescent="0.2">
      <c r="A82" s="24" t="s">
        <v>7</v>
      </c>
      <c r="B82" s="24">
        <v>0</v>
      </c>
      <c r="C82" s="24">
        <v>0</v>
      </c>
      <c r="D82" s="52">
        <f t="shared" ref="D82:AC82" si="47">D19/D$25</f>
        <v>1.1627906976744186E-2</v>
      </c>
      <c r="E82" s="52">
        <f t="shared" si="47"/>
        <v>3.9704433497536945E-3</v>
      </c>
      <c r="F82" s="52">
        <f t="shared" si="47"/>
        <v>8.3841463414634151E-3</v>
      </c>
      <c r="G82" s="52">
        <f t="shared" si="47"/>
        <v>3.171171171171171E-3</v>
      </c>
      <c r="H82" s="52">
        <f t="shared" si="47"/>
        <v>1.8504672897196263E-3</v>
      </c>
      <c r="I82" s="52">
        <f t="shared" si="47"/>
        <v>4.414814814814815E-3</v>
      </c>
      <c r="J82" s="52">
        <f t="shared" si="47"/>
        <v>4.673684210526316E-3</v>
      </c>
      <c r="K82" s="52">
        <f t="shared" si="47"/>
        <v>3.3840947546531302E-3</v>
      </c>
      <c r="L82" s="52">
        <f t="shared" si="47"/>
        <v>5.2882072977260709E-4</v>
      </c>
      <c r="M82" s="52">
        <f t="shared" si="47"/>
        <v>2.4213075060532689E-3</v>
      </c>
      <c r="N82" s="52">
        <f t="shared" si="47"/>
        <v>1.2102874432677762E-3</v>
      </c>
      <c r="O82" s="52">
        <f t="shared" si="47"/>
        <v>2.1240441801189465E-3</v>
      </c>
      <c r="P82" s="52">
        <f t="shared" si="47"/>
        <v>2.0060180541624875E-3</v>
      </c>
      <c r="Q82" s="52">
        <f t="shared" si="47"/>
        <v>2.0979020979020979E-3</v>
      </c>
      <c r="R82" s="52">
        <f t="shared" si="47"/>
        <v>3.7499999999999999E-3</v>
      </c>
      <c r="S82" s="52">
        <f t="shared" si="47"/>
        <v>0</v>
      </c>
      <c r="T82" s="52">
        <f t="shared" si="47"/>
        <v>4.905567819475105E-4</v>
      </c>
      <c r="U82" s="52">
        <f t="shared" si="47"/>
        <v>9.22509225092251E-4</v>
      </c>
      <c r="V82" s="52">
        <f t="shared" si="47"/>
        <v>0</v>
      </c>
      <c r="W82" s="52">
        <f t="shared" si="47"/>
        <v>3.4812880765883376E-3</v>
      </c>
      <c r="X82" s="52">
        <f t="shared" si="47"/>
        <v>2.7198549410698096E-3</v>
      </c>
      <c r="Y82" s="52">
        <f t="shared" si="47"/>
        <v>3.3003300330032999E-3</v>
      </c>
      <c r="Z82" s="52">
        <f t="shared" si="47"/>
        <v>3.1982942430703624E-3</v>
      </c>
      <c r="AA82" s="52">
        <f t="shared" si="47"/>
        <v>1.4388489208633094E-3</v>
      </c>
      <c r="AB82" s="52">
        <f t="shared" si="47"/>
        <v>1.724137931034483E-3</v>
      </c>
      <c r="AC82" s="52">
        <f t="shared" si="47"/>
        <v>0</v>
      </c>
      <c r="AD82" s="52">
        <f t="shared" si="40"/>
        <v>0</v>
      </c>
      <c r="AE82" s="52">
        <f t="shared" si="40"/>
        <v>0</v>
      </c>
      <c r="AF82" s="52">
        <f t="shared" si="40"/>
        <v>0</v>
      </c>
      <c r="AG82" s="52">
        <f t="shared" si="40"/>
        <v>0</v>
      </c>
      <c r="AH82" s="52">
        <f t="shared" si="40"/>
        <v>1.297016861219196E-3</v>
      </c>
      <c r="AI82" s="52">
        <f t="shared" si="41"/>
        <v>0</v>
      </c>
      <c r="AJ82" s="52">
        <f t="shared" si="41"/>
        <v>0</v>
      </c>
      <c r="AK82" s="82">
        <f t="shared" si="42"/>
        <v>7.2815533980582518E-3</v>
      </c>
      <c r="AL82" s="87">
        <f t="shared" si="43"/>
        <v>3.6363636363636359E-3</v>
      </c>
      <c r="AM82" s="65">
        <f t="shared" si="42"/>
        <v>7.2815533980582518E-3</v>
      </c>
      <c r="AN82" s="65">
        <f t="shared" si="42"/>
        <v>7.2815533980582518E-3</v>
      </c>
      <c r="AO82" s="65">
        <f t="shared" si="42"/>
        <v>7.2815533980582518E-3</v>
      </c>
    </row>
    <row r="83" spans="1:255" x14ac:dyDescent="0.2">
      <c r="A83" s="24" t="s">
        <v>8</v>
      </c>
      <c r="B83" s="24">
        <v>0</v>
      </c>
      <c r="C83" s="24">
        <v>0</v>
      </c>
      <c r="D83" s="52">
        <f t="shared" ref="D83:AC83" si="48">D20/D$25</f>
        <v>1.1627906976744186E-2</v>
      </c>
      <c r="E83" s="52">
        <f t="shared" si="48"/>
        <v>2.8571428571428571E-2</v>
      </c>
      <c r="F83" s="52">
        <f t="shared" si="48"/>
        <v>1.250609756097561E-2</v>
      </c>
      <c r="G83" s="52">
        <f t="shared" si="48"/>
        <v>1.481081081081081E-2</v>
      </c>
      <c r="H83" s="52">
        <f t="shared" si="48"/>
        <v>1.0570093457943925E-2</v>
      </c>
      <c r="I83" s="52">
        <f t="shared" si="48"/>
        <v>1.5555555555555557E-2</v>
      </c>
      <c r="J83" s="52">
        <f t="shared" si="48"/>
        <v>2.9894736842105262E-3</v>
      </c>
      <c r="K83" s="52">
        <f t="shared" si="48"/>
        <v>9.9830795262267316E-4</v>
      </c>
      <c r="L83" s="52">
        <f t="shared" si="48"/>
        <v>3.7017451084082487E-3</v>
      </c>
      <c r="M83" s="52">
        <f t="shared" si="48"/>
        <v>4.8426150121065378E-3</v>
      </c>
      <c r="N83" s="52">
        <f t="shared" si="48"/>
        <v>5.1437216338880484E-3</v>
      </c>
      <c r="O83" s="52">
        <f t="shared" si="48"/>
        <v>2.655055225148683E-3</v>
      </c>
      <c r="P83" s="52">
        <f t="shared" si="48"/>
        <v>4.0120361083249749E-3</v>
      </c>
      <c r="Q83" s="52">
        <f t="shared" si="48"/>
        <v>8.3916083916083916E-3</v>
      </c>
      <c r="R83" s="52">
        <f t="shared" si="48"/>
        <v>0.01</v>
      </c>
      <c r="S83" s="52">
        <f t="shared" si="48"/>
        <v>0</v>
      </c>
      <c r="T83" s="52">
        <f t="shared" si="48"/>
        <v>0</v>
      </c>
      <c r="U83" s="52">
        <f t="shared" si="48"/>
        <v>0</v>
      </c>
      <c r="V83" s="52">
        <f t="shared" si="48"/>
        <v>0</v>
      </c>
      <c r="W83" s="52">
        <f t="shared" si="48"/>
        <v>0</v>
      </c>
      <c r="X83" s="52">
        <f t="shared" si="48"/>
        <v>0</v>
      </c>
      <c r="Y83" s="52">
        <f t="shared" si="48"/>
        <v>0</v>
      </c>
      <c r="Z83" s="52">
        <f t="shared" si="48"/>
        <v>1.5991471215351813E-2</v>
      </c>
      <c r="AA83" s="52">
        <f t="shared" si="48"/>
        <v>9.5923261390887292E-4</v>
      </c>
      <c r="AB83" s="52">
        <f t="shared" si="48"/>
        <v>0</v>
      </c>
      <c r="AC83" s="52">
        <f t="shared" si="48"/>
        <v>0</v>
      </c>
      <c r="AD83" s="52">
        <f t="shared" si="40"/>
        <v>0</v>
      </c>
      <c r="AE83" s="52">
        <f t="shared" si="40"/>
        <v>0</v>
      </c>
      <c r="AF83" s="52">
        <f t="shared" si="40"/>
        <v>0</v>
      </c>
      <c r="AG83" s="52">
        <f t="shared" si="40"/>
        <v>0</v>
      </c>
      <c r="AH83" s="52">
        <f t="shared" si="40"/>
        <v>0</v>
      </c>
      <c r="AI83" s="52">
        <f t="shared" si="41"/>
        <v>0</v>
      </c>
      <c r="AJ83" s="52">
        <f t="shared" si="41"/>
        <v>0</v>
      </c>
      <c r="AK83" s="82">
        <f t="shared" si="42"/>
        <v>0</v>
      </c>
      <c r="AL83" s="87">
        <f t="shared" si="43"/>
        <v>0</v>
      </c>
      <c r="AM83" s="65">
        <f t="shared" si="42"/>
        <v>0</v>
      </c>
      <c r="AN83" s="65">
        <f t="shared" si="42"/>
        <v>0</v>
      </c>
      <c r="AO83" s="65">
        <f t="shared" si="42"/>
        <v>0</v>
      </c>
    </row>
    <row r="84" spans="1:255" x14ac:dyDescent="0.2">
      <c r="A84" s="24" t="s">
        <v>25</v>
      </c>
      <c r="B84" s="24">
        <v>0</v>
      </c>
      <c r="C84" s="24">
        <v>0</v>
      </c>
      <c r="D84" s="52">
        <f t="shared" ref="D84:AC84" si="49">D21/D$25</f>
        <v>3.4883720930232558E-2</v>
      </c>
      <c r="E84" s="52">
        <f t="shared" si="49"/>
        <v>5.0438423645320203E-2</v>
      </c>
      <c r="F84" s="52">
        <f t="shared" si="49"/>
        <v>5.1414634146341467E-2</v>
      </c>
      <c r="G84" s="52">
        <f t="shared" si="49"/>
        <v>1.6072072072072074E-2</v>
      </c>
      <c r="H84" s="52">
        <f t="shared" si="49"/>
        <v>1.4635514018691589E-2</v>
      </c>
      <c r="I84" s="52">
        <f t="shared" si="49"/>
        <v>1.6296296296296298E-2</v>
      </c>
      <c r="J84" s="52">
        <f t="shared" si="49"/>
        <v>4.5178947368421048E-2</v>
      </c>
      <c r="K84" s="52">
        <f t="shared" si="49"/>
        <v>5.292724196277495E-2</v>
      </c>
      <c r="L84" s="52">
        <f t="shared" si="49"/>
        <v>2.8556319407720781E-2</v>
      </c>
      <c r="M84" s="52">
        <f t="shared" si="49"/>
        <v>3.6319612590799036E-2</v>
      </c>
      <c r="N84" s="52">
        <f t="shared" si="49"/>
        <v>2.7231467473524961E-2</v>
      </c>
      <c r="O84" s="52">
        <f t="shared" si="49"/>
        <v>5.3101104502973666E-2</v>
      </c>
      <c r="P84" s="52">
        <f t="shared" si="49"/>
        <v>4.1123370110330987E-2</v>
      </c>
      <c r="Q84" s="52">
        <f t="shared" si="49"/>
        <v>2.8671328671328669E-2</v>
      </c>
      <c r="R84" s="52">
        <f t="shared" si="49"/>
        <v>3.2500000000000001E-2</v>
      </c>
      <c r="S84" s="52">
        <f t="shared" si="49"/>
        <v>3.0895983522142123E-2</v>
      </c>
      <c r="T84" s="52">
        <f t="shared" si="49"/>
        <v>4.1697326465538392E-2</v>
      </c>
      <c r="U84" s="52">
        <f t="shared" si="49"/>
        <v>4.797047970479705E-2</v>
      </c>
      <c r="V84" s="52">
        <f t="shared" si="49"/>
        <v>5.4995417048579291E-2</v>
      </c>
      <c r="W84" s="52">
        <f t="shared" si="49"/>
        <v>3.8294168842471714E-2</v>
      </c>
      <c r="X84" s="52">
        <f t="shared" si="49"/>
        <v>4.5330915684496827E-2</v>
      </c>
      <c r="Y84" s="52">
        <f t="shared" si="49"/>
        <v>6.1606160616061598E-2</v>
      </c>
      <c r="Z84" s="52">
        <f t="shared" si="49"/>
        <v>2.1321961620469083E-2</v>
      </c>
      <c r="AA84" s="52">
        <f t="shared" si="49"/>
        <v>5.7553956834532377E-2</v>
      </c>
      <c r="AB84" s="52">
        <f t="shared" si="49"/>
        <v>4.3103448275862072E-2</v>
      </c>
      <c r="AC84" s="52">
        <f t="shared" si="49"/>
        <v>7.0796460176991149E-2</v>
      </c>
      <c r="AD84" s="52">
        <f t="shared" si="40"/>
        <v>5.3571428571428568E-2</v>
      </c>
      <c r="AE84" s="52">
        <f t="shared" si="40"/>
        <v>6.216696269982238E-2</v>
      </c>
      <c r="AF84" s="52">
        <f t="shared" si="40"/>
        <v>9.2269326683291783E-2</v>
      </c>
      <c r="AG84" s="52">
        <f t="shared" si="40"/>
        <v>7.7333333333333337E-2</v>
      </c>
      <c r="AH84" s="52">
        <f t="shared" si="40"/>
        <v>7.7821011673151752E-2</v>
      </c>
      <c r="AI84" s="52">
        <f t="shared" si="41"/>
        <v>4.6082949308755762E-2</v>
      </c>
      <c r="AJ84" s="52">
        <f t="shared" si="41"/>
        <v>6.3897763578274758E-2</v>
      </c>
      <c r="AK84" s="82">
        <f t="shared" si="42"/>
        <v>4.1262135922330093E-2</v>
      </c>
      <c r="AL84" s="87">
        <f t="shared" si="43"/>
        <v>3.428571428571428E-2</v>
      </c>
      <c r="AM84" s="65">
        <f t="shared" si="42"/>
        <v>4.1262135922330093E-2</v>
      </c>
      <c r="AN84" s="65">
        <f t="shared" si="42"/>
        <v>4.1262135922330093E-2</v>
      </c>
      <c r="AO84" s="65">
        <f t="shared" si="42"/>
        <v>4.1262135922330093E-2</v>
      </c>
    </row>
    <row r="85" spans="1:255" x14ac:dyDescent="0.2">
      <c r="A85" s="24" t="s">
        <v>9</v>
      </c>
      <c r="B85" s="24">
        <v>0</v>
      </c>
      <c r="C85" s="24">
        <v>0</v>
      </c>
      <c r="D85" s="52">
        <f t="shared" ref="D85:AC85" si="50">D22/D$25</f>
        <v>2.3255813953488372E-2</v>
      </c>
      <c r="E85" s="52">
        <f t="shared" si="50"/>
        <v>6.9014778325123156E-3</v>
      </c>
      <c r="F85" s="52">
        <f t="shared" si="50"/>
        <v>5.9817073170731708E-3</v>
      </c>
      <c r="G85" s="52">
        <f t="shared" si="50"/>
        <v>1.1855855855855857E-2</v>
      </c>
      <c r="H85" s="52">
        <f t="shared" si="50"/>
        <v>8.9439252336448588E-3</v>
      </c>
      <c r="I85" s="52">
        <f t="shared" si="50"/>
        <v>1.162962962962963E-2</v>
      </c>
      <c r="J85" s="52">
        <f t="shared" si="50"/>
        <v>6.6526315789473683E-3</v>
      </c>
      <c r="K85" s="52">
        <f t="shared" si="50"/>
        <v>3.3502538071065987E-3</v>
      </c>
      <c r="L85" s="52">
        <f t="shared" si="50"/>
        <v>2.644103648863035E-3</v>
      </c>
      <c r="M85" s="52">
        <f t="shared" si="50"/>
        <v>0</v>
      </c>
      <c r="N85" s="52">
        <f t="shared" si="50"/>
        <v>4.2360060514372161E-3</v>
      </c>
      <c r="O85" s="52">
        <f t="shared" si="50"/>
        <v>2.2302463891248937E-3</v>
      </c>
      <c r="P85" s="52">
        <f t="shared" si="50"/>
        <v>0</v>
      </c>
      <c r="Q85" s="52">
        <f t="shared" si="50"/>
        <v>0</v>
      </c>
      <c r="R85" s="52">
        <f t="shared" si="50"/>
        <v>1.25E-3</v>
      </c>
      <c r="S85" s="52">
        <f t="shared" si="50"/>
        <v>1.0298661174047376E-3</v>
      </c>
      <c r="T85" s="52">
        <f t="shared" si="50"/>
        <v>1.2263919548687763E-3</v>
      </c>
      <c r="U85" s="52">
        <f t="shared" si="50"/>
        <v>9.22509225092251E-4</v>
      </c>
      <c r="V85" s="52">
        <f t="shared" si="50"/>
        <v>9.1659028414298822E-4</v>
      </c>
      <c r="W85" s="52">
        <f t="shared" si="50"/>
        <v>8.703220191470844E-4</v>
      </c>
      <c r="X85" s="52">
        <f t="shared" si="50"/>
        <v>0</v>
      </c>
      <c r="Y85" s="52">
        <f t="shared" si="50"/>
        <v>0</v>
      </c>
      <c r="Z85" s="52">
        <f t="shared" si="50"/>
        <v>0</v>
      </c>
      <c r="AA85" s="52">
        <f t="shared" si="50"/>
        <v>0</v>
      </c>
      <c r="AB85" s="52">
        <f t="shared" si="50"/>
        <v>0</v>
      </c>
      <c r="AC85" s="52">
        <f t="shared" si="50"/>
        <v>0</v>
      </c>
      <c r="AD85" s="52">
        <f t="shared" si="40"/>
        <v>0</v>
      </c>
      <c r="AE85" s="52">
        <f t="shared" si="40"/>
        <v>0</v>
      </c>
      <c r="AF85" s="52">
        <f t="shared" si="40"/>
        <v>0</v>
      </c>
      <c r="AG85" s="52">
        <f t="shared" si="40"/>
        <v>0</v>
      </c>
      <c r="AH85" s="52">
        <f t="shared" si="40"/>
        <v>0</v>
      </c>
      <c r="AI85" s="52">
        <f t="shared" si="41"/>
        <v>0</v>
      </c>
      <c r="AJ85" s="52">
        <f t="shared" si="41"/>
        <v>0</v>
      </c>
      <c r="AK85" s="82">
        <f t="shared" si="42"/>
        <v>0</v>
      </c>
      <c r="AL85" s="87">
        <f t="shared" si="43"/>
        <v>0</v>
      </c>
      <c r="AM85" s="65">
        <f t="shared" si="42"/>
        <v>0</v>
      </c>
      <c r="AN85" s="65">
        <f t="shared" si="42"/>
        <v>0</v>
      </c>
      <c r="AO85" s="65">
        <f t="shared" si="42"/>
        <v>0</v>
      </c>
    </row>
    <row r="86" spans="1:255" ht="12" x14ac:dyDescent="0.25">
      <c r="A86" s="27" t="s">
        <v>26</v>
      </c>
      <c r="B86" s="24">
        <v>0</v>
      </c>
      <c r="C86" s="24">
        <v>0</v>
      </c>
      <c r="D86" s="52">
        <f t="shared" ref="D86:AC86" si="51">D23/D$25</f>
        <v>0.23255813953488372</v>
      </c>
      <c r="E86" s="52">
        <f t="shared" si="51"/>
        <v>0.56584236453201975</v>
      </c>
      <c r="F86" s="52">
        <f t="shared" si="51"/>
        <v>0.58220121951219506</v>
      </c>
      <c r="G86" s="52">
        <f t="shared" si="51"/>
        <v>0.54963063063063067</v>
      </c>
      <c r="H86" s="52">
        <f t="shared" si="51"/>
        <v>0.55284112149532716</v>
      </c>
      <c r="I86" s="52">
        <f t="shared" si="51"/>
        <v>0.54814814814814816</v>
      </c>
      <c r="J86" s="52">
        <f t="shared" si="51"/>
        <v>0.54216842105263163</v>
      </c>
      <c r="K86" s="52">
        <f t="shared" si="51"/>
        <v>0.5392554991539763</v>
      </c>
      <c r="L86" s="52">
        <f t="shared" si="51"/>
        <v>0.58170280274986774</v>
      </c>
      <c r="M86" s="52">
        <f t="shared" si="51"/>
        <v>0.60532687651331718</v>
      </c>
      <c r="N86" s="52">
        <f t="shared" si="51"/>
        <v>0.556732223903177</v>
      </c>
      <c r="O86" s="52">
        <f t="shared" si="51"/>
        <v>0.50977060322854717</v>
      </c>
      <c r="P86" s="52">
        <f t="shared" si="51"/>
        <v>0.38114343029087261</v>
      </c>
      <c r="Q86" s="52">
        <f t="shared" si="51"/>
        <v>0.44475524475524475</v>
      </c>
      <c r="R86" s="52">
        <f t="shared" si="51"/>
        <v>0.33999999999999997</v>
      </c>
      <c r="S86" s="52">
        <f t="shared" si="51"/>
        <v>0.37075180226570548</v>
      </c>
      <c r="T86" s="52">
        <f t="shared" si="51"/>
        <v>0.31886190826588179</v>
      </c>
      <c r="U86" s="52">
        <f t="shared" si="51"/>
        <v>0.35055350553505538</v>
      </c>
      <c r="V86" s="52">
        <f t="shared" si="51"/>
        <v>0.36663611365719523</v>
      </c>
      <c r="W86" s="52">
        <f t="shared" si="51"/>
        <v>0.34812880765883375</v>
      </c>
      <c r="X86" s="52">
        <f t="shared" si="51"/>
        <v>0.3989120580235721</v>
      </c>
      <c r="Y86" s="52">
        <f t="shared" si="51"/>
        <v>0.352035203520352</v>
      </c>
      <c r="Z86" s="52">
        <f t="shared" si="51"/>
        <v>0.4264392324093817</v>
      </c>
      <c r="AA86" s="52">
        <f t="shared" si="51"/>
        <v>0.42206235011990406</v>
      </c>
      <c r="AB86" s="52">
        <f t="shared" si="51"/>
        <v>0.44482758620689655</v>
      </c>
      <c r="AC86" s="52">
        <f t="shared" si="51"/>
        <v>0.42035398230088494</v>
      </c>
      <c r="AD86" s="52">
        <f t="shared" si="40"/>
        <v>0.48214285714285715</v>
      </c>
      <c r="AE86" s="52">
        <f t="shared" si="40"/>
        <v>0.49733570159857904</v>
      </c>
      <c r="AF86" s="52">
        <f t="shared" si="40"/>
        <v>0.44887780548628436</v>
      </c>
      <c r="AG86" s="52">
        <f t="shared" si="40"/>
        <v>0.59733333333333327</v>
      </c>
      <c r="AH86" s="52">
        <f t="shared" si="40"/>
        <v>0.46692607003891057</v>
      </c>
      <c r="AI86" s="52">
        <f t="shared" si="41"/>
        <v>0.46082949308755761</v>
      </c>
      <c r="AJ86" s="52">
        <f t="shared" si="41"/>
        <v>0.47923322683706071</v>
      </c>
      <c r="AK86" s="82">
        <f t="shared" si="42"/>
        <v>0.43689320388349512</v>
      </c>
      <c r="AL86" s="87">
        <f t="shared" si="43"/>
        <v>0.44675324675324674</v>
      </c>
      <c r="AM86" s="65">
        <f t="shared" si="42"/>
        <v>0.43689320388349512</v>
      </c>
      <c r="AN86" s="65">
        <f t="shared" si="42"/>
        <v>0.43689320388349512</v>
      </c>
      <c r="AO86" s="65">
        <f t="shared" si="42"/>
        <v>0.43689320388349512</v>
      </c>
    </row>
    <row r="87" spans="1:255" x14ac:dyDescent="0.2">
      <c r="A87" s="19"/>
      <c r="B87" s="19"/>
      <c r="C87" s="19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82"/>
      <c r="AL87" s="86"/>
      <c r="AM87" s="65"/>
      <c r="AN87" s="65"/>
      <c r="AO87" s="65"/>
    </row>
    <row r="88" spans="1:255" ht="12" x14ac:dyDescent="0.25">
      <c r="A88" s="27" t="s">
        <v>27</v>
      </c>
      <c r="B88" s="52">
        <f t="shared" ref="B88:AC88" si="52">B25/B$25</f>
        <v>1</v>
      </c>
      <c r="C88" s="52">
        <f t="shared" si="52"/>
        <v>1</v>
      </c>
      <c r="D88" s="52">
        <f t="shared" si="52"/>
        <v>1</v>
      </c>
      <c r="E88" s="52">
        <f t="shared" si="52"/>
        <v>1</v>
      </c>
      <c r="F88" s="52">
        <f t="shared" si="52"/>
        <v>1</v>
      </c>
      <c r="G88" s="52">
        <f t="shared" si="52"/>
        <v>1</v>
      </c>
      <c r="H88" s="52">
        <f t="shared" si="52"/>
        <v>1</v>
      </c>
      <c r="I88" s="52">
        <f t="shared" si="52"/>
        <v>1</v>
      </c>
      <c r="J88" s="52">
        <f t="shared" si="52"/>
        <v>1</v>
      </c>
      <c r="K88" s="52">
        <f t="shared" si="52"/>
        <v>1</v>
      </c>
      <c r="L88" s="52">
        <f t="shared" si="52"/>
        <v>1</v>
      </c>
      <c r="M88" s="52">
        <f t="shared" si="52"/>
        <v>1</v>
      </c>
      <c r="N88" s="52">
        <f t="shared" si="52"/>
        <v>1</v>
      </c>
      <c r="O88" s="52">
        <f t="shared" si="52"/>
        <v>1</v>
      </c>
      <c r="P88" s="52">
        <f t="shared" si="52"/>
        <v>1</v>
      </c>
      <c r="Q88" s="52">
        <f t="shared" si="52"/>
        <v>1</v>
      </c>
      <c r="R88" s="52">
        <f t="shared" si="52"/>
        <v>1</v>
      </c>
      <c r="S88" s="52">
        <f t="shared" si="52"/>
        <v>1</v>
      </c>
      <c r="T88" s="52">
        <f t="shared" si="52"/>
        <v>1</v>
      </c>
      <c r="U88" s="52">
        <f t="shared" si="52"/>
        <v>1</v>
      </c>
      <c r="V88" s="52">
        <f t="shared" si="52"/>
        <v>1</v>
      </c>
      <c r="W88" s="52">
        <f t="shared" si="52"/>
        <v>1</v>
      </c>
      <c r="X88" s="52">
        <f t="shared" si="52"/>
        <v>1</v>
      </c>
      <c r="Y88" s="52">
        <f t="shared" si="52"/>
        <v>1</v>
      </c>
      <c r="Z88" s="52">
        <f t="shared" si="52"/>
        <v>1</v>
      </c>
      <c r="AA88" s="52">
        <f t="shared" si="52"/>
        <v>1</v>
      </c>
      <c r="AB88" s="52">
        <f t="shared" si="52"/>
        <v>1</v>
      </c>
      <c r="AC88" s="52">
        <f t="shared" si="52"/>
        <v>1</v>
      </c>
      <c r="AD88" s="52">
        <f t="shared" ref="AD88:AI88" si="53">AD25/AD$25</f>
        <v>1</v>
      </c>
      <c r="AE88" s="52">
        <f t="shared" si="53"/>
        <v>1</v>
      </c>
      <c r="AF88" s="52">
        <f t="shared" si="53"/>
        <v>1</v>
      </c>
      <c r="AG88" s="52">
        <f t="shared" si="53"/>
        <v>1</v>
      </c>
      <c r="AH88" s="52">
        <f t="shared" si="53"/>
        <v>1</v>
      </c>
      <c r="AI88" s="52">
        <f t="shared" si="53"/>
        <v>1</v>
      </c>
      <c r="AJ88" s="52">
        <f t="shared" ref="AJ88:AO88" si="54">AJ25/AJ$25</f>
        <v>1</v>
      </c>
      <c r="AK88" s="82">
        <f t="shared" si="54"/>
        <v>1</v>
      </c>
      <c r="AL88" s="86">
        <f t="shared" si="54"/>
        <v>1</v>
      </c>
      <c r="AM88" s="65">
        <f t="shared" si="54"/>
        <v>1</v>
      </c>
      <c r="AN88" s="65">
        <f t="shared" si="54"/>
        <v>1</v>
      </c>
      <c r="AO88" s="65">
        <f t="shared" si="54"/>
        <v>1</v>
      </c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 x14ac:dyDescent="0.2">
      <c r="A89" s="32"/>
      <c r="B89" s="32"/>
      <c r="C89" s="32"/>
      <c r="D89" s="32"/>
      <c r="E89" s="32"/>
      <c r="F89" s="32"/>
      <c r="G89" s="32"/>
      <c r="H89" s="33"/>
      <c r="I89" s="34"/>
      <c r="J89" s="34"/>
      <c r="K89" s="34"/>
      <c r="L89" s="34"/>
      <c r="M89" s="34"/>
      <c r="N89" s="34"/>
      <c r="O89" s="34"/>
      <c r="P89" s="34"/>
      <c r="Q89" s="34"/>
      <c r="R89" s="33"/>
      <c r="S89" s="33"/>
      <c r="T89" s="33"/>
      <c r="U89" s="33"/>
      <c r="V89" s="33"/>
      <c r="W89" s="33"/>
      <c r="X89" s="32"/>
      <c r="Y89" s="33"/>
      <c r="Z89" s="32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79"/>
      <c r="AL89" s="71"/>
      <c r="AM89" s="62"/>
      <c r="AN89" s="62"/>
      <c r="AO89" s="62"/>
    </row>
    <row r="91" spans="1:255" ht="12" customHeight="1" x14ac:dyDescent="0.2"/>
    <row r="92" spans="1:255" ht="12" x14ac:dyDescent="0.25">
      <c r="A92" s="1" t="s">
        <v>64</v>
      </c>
      <c r="B92" s="1"/>
      <c r="C92" s="1"/>
      <c r="D92" s="1"/>
      <c r="E92" s="1"/>
      <c r="F92" s="1"/>
      <c r="G92" s="4"/>
      <c r="H92" s="4"/>
      <c r="I92" s="4"/>
      <c r="J92" s="4"/>
    </row>
    <row r="93" spans="1:255" ht="12" x14ac:dyDescent="0.25">
      <c r="A93" s="1" t="s">
        <v>33</v>
      </c>
      <c r="B93" s="1"/>
      <c r="C93" s="1"/>
      <c r="D93" s="1"/>
      <c r="E93" s="1"/>
      <c r="F93" s="1"/>
      <c r="G93" s="1"/>
    </row>
    <row r="94" spans="1:255" hidden="1" x14ac:dyDescent="0.2">
      <c r="B94" s="53">
        <v>32143</v>
      </c>
      <c r="C94" s="53">
        <v>32509</v>
      </c>
      <c r="D94" s="53">
        <v>32874</v>
      </c>
      <c r="E94" s="53">
        <v>33239</v>
      </c>
      <c r="F94" s="53">
        <v>33604</v>
      </c>
      <c r="G94" s="53">
        <v>33970</v>
      </c>
      <c r="H94" s="53">
        <v>34335</v>
      </c>
      <c r="I94" s="53">
        <v>34700</v>
      </c>
      <c r="J94" s="53">
        <v>35065</v>
      </c>
      <c r="K94" s="53">
        <v>35431</v>
      </c>
      <c r="L94" s="53">
        <v>35796</v>
      </c>
      <c r="M94" s="53">
        <v>36161</v>
      </c>
      <c r="N94" s="53">
        <v>36526</v>
      </c>
      <c r="O94" s="53">
        <v>36892</v>
      </c>
      <c r="P94" s="53">
        <v>37257</v>
      </c>
      <c r="Q94" s="53">
        <v>37622</v>
      </c>
      <c r="R94" s="53">
        <v>37987</v>
      </c>
      <c r="S94" s="53">
        <v>38353</v>
      </c>
      <c r="T94" s="53">
        <v>38718</v>
      </c>
      <c r="U94" s="53">
        <v>39083</v>
      </c>
      <c r="V94" s="53">
        <v>39448</v>
      </c>
      <c r="W94" s="53">
        <v>39814</v>
      </c>
      <c r="X94" s="53">
        <v>40179</v>
      </c>
      <c r="Y94" s="53">
        <v>40544</v>
      </c>
      <c r="Z94" s="53">
        <v>40909</v>
      </c>
      <c r="AA94" s="53">
        <v>41275</v>
      </c>
      <c r="AB94" s="53">
        <v>41640</v>
      </c>
      <c r="AC94" s="53">
        <v>42005</v>
      </c>
      <c r="AD94" s="53">
        <v>42370</v>
      </c>
      <c r="AE94" s="53">
        <v>42736</v>
      </c>
      <c r="AF94" s="53">
        <v>43101</v>
      </c>
      <c r="AG94" s="53">
        <v>43466</v>
      </c>
      <c r="AH94" s="53">
        <v>43831</v>
      </c>
      <c r="AI94" s="53">
        <v>44197</v>
      </c>
      <c r="AJ94" s="53">
        <v>44562</v>
      </c>
      <c r="AK94" s="73">
        <v>44927</v>
      </c>
      <c r="AL94" s="73"/>
      <c r="AM94" s="53">
        <v>44928</v>
      </c>
      <c r="AN94" s="53">
        <v>44929</v>
      </c>
      <c r="AO94" s="53">
        <v>44930</v>
      </c>
      <c r="AP94" s="53">
        <v>46388</v>
      </c>
      <c r="AQ94" s="53">
        <v>46753</v>
      </c>
      <c r="AR94" s="53">
        <v>47119</v>
      </c>
      <c r="AS94" s="53">
        <v>47484</v>
      </c>
      <c r="AT94" s="53">
        <v>47849</v>
      </c>
      <c r="AU94" s="53">
        <v>48214</v>
      </c>
      <c r="AV94" s="53">
        <v>48580</v>
      </c>
      <c r="AW94" s="53">
        <v>48945</v>
      </c>
      <c r="AX94" s="53">
        <v>49310</v>
      </c>
      <c r="AY94" s="53">
        <v>49675</v>
      </c>
      <c r="AZ94" s="53">
        <v>50041</v>
      </c>
      <c r="BA94" s="53">
        <v>50406</v>
      </c>
      <c r="BB94" s="53">
        <v>50771</v>
      </c>
      <c r="BC94" s="53">
        <v>51136</v>
      </c>
      <c r="BD94" s="53">
        <v>51502</v>
      </c>
      <c r="BE94" s="53">
        <v>51867</v>
      </c>
      <c r="BF94" s="53">
        <v>52232</v>
      </c>
      <c r="BG94" s="53">
        <v>52597</v>
      </c>
      <c r="BH94" s="53">
        <v>52963</v>
      </c>
      <c r="BI94" s="53">
        <v>53328</v>
      </c>
      <c r="BJ94" s="53">
        <v>53693</v>
      </c>
      <c r="BK94" s="53">
        <v>54058</v>
      </c>
      <c r="BL94" s="53">
        <v>54424</v>
      </c>
      <c r="BM94" s="53">
        <v>54789</v>
      </c>
    </row>
    <row r="95" spans="1:255" s="15" customFormat="1" ht="12" x14ac:dyDescent="0.25">
      <c r="A95" s="6" t="s">
        <v>5</v>
      </c>
      <c r="B95" s="7" t="s">
        <v>44</v>
      </c>
      <c r="C95" s="7" t="s">
        <v>45</v>
      </c>
      <c r="D95" s="7" t="s">
        <v>38</v>
      </c>
      <c r="E95" s="7" t="s">
        <v>39</v>
      </c>
      <c r="F95" s="7" t="s">
        <v>40</v>
      </c>
      <c r="G95" s="8" t="s">
        <v>41</v>
      </c>
      <c r="H95" s="9" t="s">
        <v>0</v>
      </c>
      <c r="I95" s="10" t="s">
        <v>1</v>
      </c>
      <c r="J95" s="10" t="s">
        <v>2</v>
      </c>
      <c r="K95" s="10" t="s">
        <v>3</v>
      </c>
      <c r="L95" s="11" t="s">
        <v>4</v>
      </c>
      <c r="M95" s="11" t="s">
        <v>14</v>
      </c>
      <c r="N95" s="12" t="s">
        <v>15</v>
      </c>
      <c r="O95" s="12" t="s">
        <v>16</v>
      </c>
      <c r="P95" s="12" t="s">
        <v>17</v>
      </c>
      <c r="Q95" s="12" t="s">
        <v>18</v>
      </c>
      <c r="R95" s="12" t="s">
        <v>36</v>
      </c>
      <c r="S95" s="12" t="s">
        <v>37</v>
      </c>
      <c r="T95" s="12" t="s">
        <v>42</v>
      </c>
      <c r="U95" s="12" t="s">
        <v>43</v>
      </c>
      <c r="V95" s="12" t="s">
        <v>46</v>
      </c>
      <c r="W95" s="12" t="s">
        <v>47</v>
      </c>
      <c r="X95" s="13" t="s">
        <v>48</v>
      </c>
      <c r="Y95" s="14" t="s">
        <v>49</v>
      </c>
      <c r="Z95" s="14" t="s">
        <v>51</v>
      </c>
      <c r="AA95" s="14" t="s">
        <v>50</v>
      </c>
      <c r="AB95" s="14" t="s">
        <v>52</v>
      </c>
      <c r="AC95" s="14" t="s">
        <v>55</v>
      </c>
      <c r="AD95" s="14" t="s">
        <v>56</v>
      </c>
      <c r="AE95" s="14" t="s">
        <v>57</v>
      </c>
      <c r="AF95" s="14" t="s">
        <v>58</v>
      </c>
      <c r="AG95" s="14" t="s">
        <v>59</v>
      </c>
      <c r="AH95" s="14" t="s">
        <v>61</v>
      </c>
      <c r="AI95" s="14" t="s">
        <v>60</v>
      </c>
      <c r="AJ95" s="14" t="s">
        <v>66</v>
      </c>
      <c r="AK95" s="74" t="s">
        <v>81</v>
      </c>
      <c r="AL95" s="66" t="s">
        <v>76</v>
      </c>
      <c r="AM95" s="57" t="s">
        <v>76</v>
      </c>
      <c r="AN95" s="57" t="s">
        <v>77</v>
      </c>
      <c r="AO95" s="57" t="s">
        <v>78</v>
      </c>
    </row>
    <row r="96" spans="1:255" ht="12" x14ac:dyDescent="0.25">
      <c r="A96" s="37" t="s">
        <v>20</v>
      </c>
      <c r="B96" s="37"/>
      <c r="C96" s="37"/>
      <c r="D96" s="44" t="s">
        <v>10</v>
      </c>
      <c r="E96" s="44" t="s">
        <v>10</v>
      </c>
      <c r="F96" s="44" t="s">
        <v>10</v>
      </c>
      <c r="G96" s="44" t="s">
        <v>10</v>
      </c>
      <c r="H96" s="44" t="s">
        <v>10</v>
      </c>
      <c r="I96" s="45" t="s">
        <v>10</v>
      </c>
      <c r="J96" s="45" t="s">
        <v>10</v>
      </c>
      <c r="K96" s="45" t="s">
        <v>10</v>
      </c>
      <c r="L96" s="45" t="s">
        <v>10</v>
      </c>
      <c r="M96" s="45" t="s">
        <v>10</v>
      </c>
      <c r="N96" s="45" t="s">
        <v>10</v>
      </c>
      <c r="O96" s="45" t="s">
        <v>63</v>
      </c>
      <c r="P96" s="45" t="s">
        <v>63</v>
      </c>
      <c r="Q96" s="45" t="s">
        <v>63</v>
      </c>
      <c r="R96" s="45" t="s">
        <v>63</v>
      </c>
      <c r="S96" s="45" t="s">
        <v>63</v>
      </c>
      <c r="T96" s="45" t="s">
        <v>63</v>
      </c>
      <c r="U96" s="45" t="s">
        <v>63</v>
      </c>
      <c r="V96" s="45" t="s">
        <v>63</v>
      </c>
      <c r="W96" s="45" t="s">
        <v>63</v>
      </c>
      <c r="X96" s="45" t="s">
        <v>63</v>
      </c>
      <c r="Y96" s="45" t="s">
        <v>63</v>
      </c>
      <c r="Z96" s="45" t="s">
        <v>63</v>
      </c>
      <c r="AA96" s="45" t="s">
        <v>63</v>
      </c>
      <c r="AB96" s="45" t="s">
        <v>63</v>
      </c>
      <c r="AC96" s="45" t="s">
        <v>63</v>
      </c>
      <c r="AD96" s="45" t="s">
        <v>63</v>
      </c>
      <c r="AE96" s="45" t="s">
        <v>63</v>
      </c>
      <c r="AF96" s="45" t="s">
        <v>63</v>
      </c>
      <c r="AG96" s="45" t="s">
        <v>63</v>
      </c>
      <c r="AH96" s="45" t="s">
        <v>63</v>
      </c>
      <c r="AI96" s="45" t="s">
        <v>63</v>
      </c>
      <c r="AJ96" s="16" t="s">
        <v>63</v>
      </c>
      <c r="AK96" s="75" t="s">
        <v>63</v>
      </c>
      <c r="AL96" s="67" t="s">
        <v>63</v>
      </c>
      <c r="AM96" s="58" t="s">
        <v>63</v>
      </c>
      <c r="AN96" s="58" t="s">
        <v>63</v>
      </c>
      <c r="AO96" s="58" t="s">
        <v>63</v>
      </c>
    </row>
    <row r="97" spans="1:255" x14ac:dyDescent="0.2">
      <c r="A97" s="19"/>
      <c r="B97" s="19"/>
      <c r="C97" s="19"/>
      <c r="D97" s="19"/>
      <c r="E97" s="19"/>
      <c r="F97" s="19"/>
      <c r="G97" s="19"/>
      <c r="H97" s="20"/>
      <c r="I97" s="21"/>
      <c r="J97" s="21"/>
      <c r="K97" s="21"/>
      <c r="L97" s="21"/>
      <c r="M97" s="21"/>
      <c r="N97" s="21"/>
      <c r="O97" s="21"/>
      <c r="P97" s="21"/>
      <c r="Q97" s="21"/>
      <c r="R97" s="22"/>
      <c r="S97" s="22"/>
      <c r="T97" s="22"/>
      <c r="U97" s="22"/>
      <c r="V97" s="22"/>
      <c r="W97" s="22"/>
      <c r="X97" s="23"/>
      <c r="Y97" s="22"/>
      <c r="Z97" s="23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76"/>
      <c r="AL97" s="68"/>
      <c r="AM97" s="59"/>
      <c r="AN97" s="59"/>
      <c r="AO97" s="59"/>
    </row>
    <row r="98" spans="1:255" x14ac:dyDescent="0.2">
      <c r="A98" s="24" t="s">
        <v>21</v>
      </c>
      <c r="B98" s="24">
        <v>0</v>
      </c>
      <c r="C98" s="24">
        <v>0</v>
      </c>
      <c r="D98" s="52">
        <f t="shared" ref="D98:D106" si="55">D35/D$45</f>
        <v>0</v>
      </c>
      <c r="E98" s="52">
        <f t="shared" ref="E98:AG98" si="56">E35/E$45</f>
        <v>0</v>
      </c>
      <c r="F98" s="52">
        <f t="shared" si="56"/>
        <v>0</v>
      </c>
      <c r="G98" s="52">
        <f t="shared" si="56"/>
        <v>0</v>
      </c>
      <c r="H98" s="52">
        <f t="shared" si="56"/>
        <v>0</v>
      </c>
      <c r="I98" s="52">
        <f t="shared" si="56"/>
        <v>0</v>
      </c>
      <c r="J98" s="52">
        <f t="shared" si="56"/>
        <v>0</v>
      </c>
      <c r="K98" s="52">
        <f t="shared" si="56"/>
        <v>0</v>
      </c>
      <c r="L98" s="52">
        <f t="shared" si="56"/>
        <v>0</v>
      </c>
      <c r="M98" s="52">
        <f t="shared" si="56"/>
        <v>0</v>
      </c>
      <c r="N98" s="52">
        <f t="shared" si="56"/>
        <v>0</v>
      </c>
      <c r="O98" s="52">
        <f t="shared" si="56"/>
        <v>0</v>
      </c>
      <c r="P98" s="52">
        <f t="shared" si="56"/>
        <v>0</v>
      </c>
      <c r="Q98" s="52">
        <f t="shared" si="56"/>
        <v>0</v>
      </c>
      <c r="R98" s="52">
        <f t="shared" si="56"/>
        <v>0</v>
      </c>
      <c r="S98" s="52">
        <f t="shared" si="56"/>
        <v>0</v>
      </c>
      <c r="T98" s="52">
        <f t="shared" si="56"/>
        <v>0</v>
      </c>
      <c r="U98" s="52">
        <f t="shared" si="56"/>
        <v>0</v>
      </c>
      <c r="V98" s="52">
        <f t="shared" si="56"/>
        <v>0</v>
      </c>
      <c r="W98" s="52">
        <f t="shared" si="56"/>
        <v>0</v>
      </c>
      <c r="X98" s="52">
        <f t="shared" si="56"/>
        <v>0</v>
      </c>
      <c r="Y98" s="52">
        <f t="shared" si="56"/>
        <v>0</v>
      </c>
      <c r="Z98" s="52">
        <f t="shared" si="56"/>
        <v>0</v>
      </c>
      <c r="AA98" s="52">
        <f t="shared" si="56"/>
        <v>0</v>
      </c>
      <c r="AB98" s="52">
        <f t="shared" si="56"/>
        <v>0</v>
      </c>
      <c r="AC98" s="52">
        <f t="shared" si="56"/>
        <v>0</v>
      </c>
      <c r="AD98" s="52">
        <f t="shared" si="56"/>
        <v>0</v>
      </c>
      <c r="AE98" s="52">
        <f t="shared" si="56"/>
        <v>0</v>
      </c>
      <c r="AF98" s="52">
        <f t="shared" si="56"/>
        <v>0</v>
      </c>
      <c r="AG98" s="52">
        <f t="shared" si="56"/>
        <v>0</v>
      </c>
      <c r="AH98" s="52">
        <f t="shared" ref="AH98:AI106" si="57">AH35/AH$45</f>
        <v>0</v>
      </c>
      <c r="AI98" s="52">
        <f t="shared" si="57"/>
        <v>0</v>
      </c>
      <c r="AJ98" s="52">
        <f t="shared" ref="AJ98:AK106" si="58">AJ35/AJ$45</f>
        <v>0</v>
      </c>
      <c r="AK98" s="82">
        <f t="shared" si="58"/>
        <v>0</v>
      </c>
      <c r="AL98" s="87">
        <f t="shared" ref="AL98:AL106" si="59">AL35/AL$45</f>
        <v>0</v>
      </c>
      <c r="AM98" s="65" t="e">
        <f t="shared" ref="AM98:AO106" si="60">AM35/AM$45</f>
        <v>#DIV/0!</v>
      </c>
      <c r="AN98" s="65" t="e">
        <f t="shared" si="60"/>
        <v>#DIV/0!</v>
      </c>
      <c r="AO98" s="65" t="e">
        <f t="shared" si="60"/>
        <v>#DIV/0!</v>
      </c>
    </row>
    <row r="99" spans="1:255" ht="12" x14ac:dyDescent="0.25">
      <c r="A99" s="27" t="s">
        <v>22</v>
      </c>
      <c r="B99" s="24">
        <v>0</v>
      </c>
      <c r="C99" s="24">
        <v>0</v>
      </c>
      <c r="D99" s="52">
        <f t="shared" si="55"/>
        <v>0.48101265822784811</v>
      </c>
      <c r="E99" s="52">
        <f t="shared" ref="E99:AG99" si="61">E36/E$45</f>
        <v>0.38567482736974262</v>
      </c>
      <c r="F99" s="52">
        <f t="shared" si="61"/>
        <v>0.19564736586013182</v>
      </c>
      <c r="G99" s="52">
        <f t="shared" si="61"/>
        <v>0.19657913532265395</v>
      </c>
      <c r="H99" s="52">
        <f t="shared" si="61"/>
        <v>0.26473758865248231</v>
      </c>
      <c r="I99" s="52">
        <f t="shared" si="61"/>
        <v>0.17340769230769229</v>
      </c>
      <c r="J99" s="52">
        <f t="shared" si="61"/>
        <v>0.25354736842105263</v>
      </c>
      <c r="K99" s="52">
        <f t="shared" si="61"/>
        <v>0.25782688766114176</v>
      </c>
      <c r="L99" s="52">
        <f t="shared" si="61"/>
        <v>9.1603053435114504E-2</v>
      </c>
      <c r="M99" s="52">
        <f t="shared" si="61"/>
        <v>0.20211360634081899</v>
      </c>
      <c r="N99" s="52">
        <f t="shared" si="61"/>
        <v>0.2080613577023499</v>
      </c>
      <c r="O99" s="52">
        <f t="shared" si="61"/>
        <v>0.15600948537671089</v>
      </c>
      <c r="P99" s="52">
        <f t="shared" si="61"/>
        <v>0.26497791850679114</v>
      </c>
      <c r="Q99" s="52">
        <f t="shared" si="61"/>
        <v>0.34782608695652173</v>
      </c>
      <c r="R99" s="52">
        <f t="shared" si="61"/>
        <v>0.28828124999999999</v>
      </c>
      <c r="S99" s="52">
        <f t="shared" si="61"/>
        <v>0.35270270270270271</v>
      </c>
      <c r="T99" s="52">
        <f t="shared" si="61"/>
        <v>0.375</v>
      </c>
      <c r="U99" s="52">
        <f t="shared" si="61"/>
        <v>0.24211711711711709</v>
      </c>
      <c r="V99" s="52">
        <f t="shared" si="61"/>
        <v>0.31155778894472363</v>
      </c>
      <c r="W99" s="52">
        <f t="shared" si="61"/>
        <v>0.30818181818181817</v>
      </c>
      <c r="X99" s="52">
        <f t="shared" si="61"/>
        <v>0.29494163424124514</v>
      </c>
      <c r="Y99" s="52">
        <f t="shared" si="61"/>
        <v>0.28644067796610168</v>
      </c>
      <c r="Z99" s="52">
        <f t="shared" si="61"/>
        <v>0.33096926713947994</v>
      </c>
      <c r="AA99" s="52">
        <f t="shared" si="61"/>
        <v>0.24429530201342281</v>
      </c>
      <c r="AB99" s="52">
        <f t="shared" si="61"/>
        <v>0.36436597110754415</v>
      </c>
      <c r="AC99" s="52">
        <f t="shared" si="61"/>
        <v>0.56561085972850678</v>
      </c>
      <c r="AD99" s="52">
        <f t="shared" si="61"/>
        <v>0.15209125475285171</v>
      </c>
      <c r="AE99" s="52">
        <f t="shared" si="61"/>
        <v>0.13023255813953488</v>
      </c>
      <c r="AF99" s="52">
        <f t="shared" si="61"/>
        <v>0.12581128307538691</v>
      </c>
      <c r="AG99" s="52">
        <f t="shared" si="61"/>
        <v>5.1517571884984029E-2</v>
      </c>
      <c r="AH99" s="52">
        <f t="shared" si="57"/>
        <v>6.0653188180404355E-2</v>
      </c>
      <c r="AI99" s="52">
        <f>AI36/AI$45</f>
        <v>0.12371134020618557</v>
      </c>
      <c r="AJ99" s="52">
        <f t="shared" si="58"/>
        <v>9.9999999999999992E-2</v>
      </c>
      <c r="AK99" s="82">
        <f t="shared" si="58"/>
        <v>0.16557692307692307</v>
      </c>
      <c r="AL99" s="87">
        <f t="shared" si="59"/>
        <v>0.13013081772526752</v>
      </c>
      <c r="AM99" s="65" t="e">
        <f t="shared" si="60"/>
        <v>#DIV/0!</v>
      </c>
      <c r="AN99" s="65" t="e">
        <f t="shared" si="60"/>
        <v>#DIV/0!</v>
      </c>
      <c r="AO99" s="65" t="e">
        <f t="shared" si="60"/>
        <v>#DIV/0!</v>
      </c>
    </row>
    <row r="100" spans="1:255" ht="12" x14ac:dyDescent="0.25">
      <c r="A100" s="27" t="s">
        <v>24</v>
      </c>
      <c r="B100" s="24">
        <v>0</v>
      </c>
      <c r="C100" s="24">
        <v>0</v>
      </c>
      <c r="D100" s="52">
        <f t="shared" si="55"/>
        <v>0.22784810126582278</v>
      </c>
      <c r="E100" s="52">
        <f t="shared" ref="E100:AG100" si="62">E37/E$45</f>
        <v>0.23536723163841805</v>
      </c>
      <c r="F100" s="52">
        <f t="shared" si="62"/>
        <v>0.29665590303888179</v>
      </c>
      <c r="G100" s="52">
        <f t="shared" si="62"/>
        <v>0.29914942166238434</v>
      </c>
      <c r="H100" s="52">
        <f t="shared" si="62"/>
        <v>0.2307659574468085</v>
      </c>
      <c r="I100" s="52">
        <f t="shared" si="62"/>
        <v>0.29443076923076927</v>
      </c>
      <c r="J100" s="52">
        <f t="shared" si="62"/>
        <v>0.2837578947368421</v>
      </c>
      <c r="K100" s="52">
        <f t="shared" si="62"/>
        <v>0.27010435850214853</v>
      </c>
      <c r="L100" s="52">
        <f t="shared" si="62"/>
        <v>0.37659033078880405</v>
      </c>
      <c r="M100" s="52">
        <f t="shared" si="62"/>
        <v>0.24658740642888594</v>
      </c>
      <c r="N100" s="52">
        <f t="shared" si="62"/>
        <v>0.29699738903394263</v>
      </c>
      <c r="O100" s="52">
        <f t="shared" si="62"/>
        <v>0.31576319840246286</v>
      </c>
      <c r="P100" s="52">
        <f t="shared" si="62"/>
        <v>0.38330139155070414</v>
      </c>
      <c r="Q100" s="52">
        <f t="shared" si="62"/>
        <v>0.26521739130434785</v>
      </c>
      <c r="R100" s="52">
        <f t="shared" si="62"/>
        <v>0.4296875</v>
      </c>
      <c r="S100" s="52">
        <f t="shared" si="62"/>
        <v>0.35135135135135137</v>
      </c>
      <c r="T100" s="52">
        <f t="shared" si="62"/>
        <v>0.35775862068965519</v>
      </c>
      <c r="U100" s="52">
        <f t="shared" si="62"/>
        <v>0.40202702702702703</v>
      </c>
      <c r="V100" s="52">
        <f t="shared" si="62"/>
        <v>0.3385929648241206</v>
      </c>
      <c r="W100" s="52">
        <f t="shared" si="62"/>
        <v>0.39772727272727271</v>
      </c>
      <c r="X100" s="52">
        <f t="shared" si="62"/>
        <v>0.32217898832684821</v>
      </c>
      <c r="Y100" s="52">
        <f t="shared" si="62"/>
        <v>0.36949152542372882</v>
      </c>
      <c r="Z100" s="52">
        <f t="shared" si="62"/>
        <v>0.38297872340425532</v>
      </c>
      <c r="AA100" s="52">
        <f t="shared" si="62"/>
        <v>0.31543624161073824</v>
      </c>
      <c r="AB100" s="52">
        <f t="shared" si="62"/>
        <v>0.34991974317817015</v>
      </c>
      <c r="AC100" s="52">
        <f t="shared" si="62"/>
        <v>0.16515837104072398</v>
      </c>
      <c r="AD100" s="52">
        <f t="shared" si="62"/>
        <v>0.37045084193373168</v>
      </c>
      <c r="AE100" s="52">
        <f t="shared" si="62"/>
        <v>0.36837209302325585</v>
      </c>
      <c r="AF100" s="52">
        <f t="shared" si="62"/>
        <v>0.48801797304043931</v>
      </c>
      <c r="AG100" s="52">
        <f t="shared" si="62"/>
        <v>0.30750798722044731</v>
      </c>
      <c r="AH100" s="52">
        <f t="shared" si="57"/>
        <v>0.41135303265940903</v>
      </c>
      <c r="AI100" s="52">
        <f>AI37/AI$45</f>
        <v>0.43092783505154636</v>
      </c>
      <c r="AJ100" s="52">
        <f t="shared" si="58"/>
        <v>0.39622641509433965</v>
      </c>
      <c r="AK100" s="82">
        <f t="shared" si="58"/>
        <v>0.50586538461538466</v>
      </c>
      <c r="AL100" s="87">
        <f t="shared" si="59"/>
        <v>0.44717681000137388</v>
      </c>
      <c r="AM100" s="65" t="e">
        <f t="shared" si="60"/>
        <v>#DIV/0!</v>
      </c>
      <c r="AN100" s="65" t="e">
        <f t="shared" si="60"/>
        <v>#DIV/0!</v>
      </c>
      <c r="AO100" s="65" t="e">
        <f t="shared" si="60"/>
        <v>#DIV/0!</v>
      </c>
    </row>
    <row r="101" spans="1:255" x14ac:dyDescent="0.2">
      <c r="A101" s="24" t="s">
        <v>23</v>
      </c>
      <c r="B101" s="24">
        <v>0</v>
      </c>
      <c r="C101" s="24">
        <v>0</v>
      </c>
      <c r="D101" s="52">
        <f t="shared" si="55"/>
        <v>0</v>
      </c>
      <c r="E101" s="52">
        <f t="shared" ref="E101:AG101" si="63">E38/E$45</f>
        <v>0</v>
      </c>
      <c r="F101" s="52">
        <f t="shared" si="63"/>
        <v>0</v>
      </c>
      <c r="G101" s="52">
        <f t="shared" si="63"/>
        <v>0</v>
      </c>
      <c r="H101" s="52">
        <f t="shared" si="63"/>
        <v>0</v>
      </c>
      <c r="I101" s="52">
        <f t="shared" si="63"/>
        <v>0</v>
      </c>
      <c r="J101" s="52">
        <f t="shared" si="63"/>
        <v>0</v>
      </c>
      <c r="K101" s="52">
        <f t="shared" si="63"/>
        <v>0</v>
      </c>
      <c r="L101" s="52">
        <f t="shared" si="63"/>
        <v>0</v>
      </c>
      <c r="M101" s="52">
        <f t="shared" si="63"/>
        <v>0</v>
      </c>
      <c r="N101" s="52">
        <f t="shared" si="63"/>
        <v>0</v>
      </c>
      <c r="O101" s="52">
        <f t="shared" si="63"/>
        <v>0</v>
      </c>
      <c r="P101" s="52">
        <f t="shared" si="63"/>
        <v>0</v>
      </c>
      <c r="Q101" s="52">
        <f t="shared" si="63"/>
        <v>0</v>
      </c>
      <c r="R101" s="52">
        <f t="shared" si="63"/>
        <v>0</v>
      </c>
      <c r="S101" s="52">
        <f t="shared" si="63"/>
        <v>0</v>
      </c>
      <c r="T101" s="52">
        <f t="shared" si="63"/>
        <v>0</v>
      </c>
      <c r="U101" s="52">
        <f t="shared" si="63"/>
        <v>0</v>
      </c>
      <c r="V101" s="52">
        <f t="shared" si="63"/>
        <v>0</v>
      </c>
      <c r="W101" s="52">
        <f t="shared" si="63"/>
        <v>0</v>
      </c>
      <c r="X101" s="52">
        <f t="shared" si="63"/>
        <v>0</v>
      </c>
      <c r="Y101" s="52">
        <f t="shared" si="63"/>
        <v>0</v>
      </c>
      <c r="Z101" s="52">
        <f t="shared" si="63"/>
        <v>0</v>
      </c>
      <c r="AA101" s="52">
        <f t="shared" si="63"/>
        <v>0</v>
      </c>
      <c r="AB101" s="52">
        <f t="shared" si="63"/>
        <v>0</v>
      </c>
      <c r="AC101" s="52">
        <f t="shared" si="63"/>
        <v>0</v>
      </c>
      <c r="AD101" s="52">
        <f t="shared" si="63"/>
        <v>0</v>
      </c>
      <c r="AE101" s="52">
        <f t="shared" si="63"/>
        <v>0</v>
      </c>
      <c r="AF101" s="52">
        <f t="shared" si="63"/>
        <v>0</v>
      </c>
      <c r="AG101" s="52">
        <f t="shared" si="63"/>
        <v>0</v>
      </c>
      <c r="AH101" s="52">
        <f t="shared" si="57"/>
        <v>0</v>
      </c>
      <c r="AI101" s="52">
        <f t="shared" si="57"/>
        <v>0</v>
      </c>
      <c r="AJ101" s="52">
        <f t="shared" si="58"/>
        <v>0</v>
      </c>
      <c r="AK101" s="82">
        <f t="shared" si="58"/>
        <v>0</v>
      </c>
      <c r="AL101" s="87">
        <f t="shared" si="59"/>
        <v>0</v>
      </c>
      <c r="AM101" s="65" t="e">
        <f t="shared" si="60"/>
        <v>#DIV/0!</v>
      </c>
      <c r="AN101" s="65" t="e">
        <f t="shared" si="60"/>
        <v>#DIV/0!</v>
      </c>
      <c r="AO101" s="65" t="e">
        <f t="shared" si="60"/>
        <v>#DIV/0!</v>
      </c>
    </row>
    <row r="102" spans="1:255" x14ac:dyDescent="0.2">
      <c r="A102" s="24" t="s">
        <v>7</v>
      </c>
      <c r="B102" s="24">
        <v>0</v>
      </c>
      <c r="C102" s="24">
        <v>0</v>
      </c>
      <c r="D102" s="52">
        <f t="shared" si="55"/>
        <v>1.2658227848101266E-2</v>
      </c>
      <c r="E102" s="52">
        <f t="shared" ref="E102:AG102" si="64">E39/E$45</f>
        <v>5.2981795354676703E-3</v>
      </c>
      <c r="F102" s="52">
        <f t="shared" si="64"/>
        <v>8.6588224886097239E-3</v>
      </c>
      <c r="G102" s="52">
        <f t="shared" si="64"/>
        <v>2.5600831099444389E-3</v>
      </c>
      <c r="H102" s="52">
        <f t="shared" si="64"/>
        <v>2.5673758865248225E-3</v>
      </c>
      <c r="I102" s="52">
        <f t="shared" si="64"/>
        <v>2.9615384615384616E-3</v>
      </c>
      <c r="J102" s="52">
        <f t="shared" si="64"/>
        <v>3.4105263157894737E-3</v>
      </c>
      <c r="K102" s="52">
        <f t="shared" si="64"/>
        <v>3.0693677102516877E-3</v>
      </c>
      <c r="L102" s="52">
        <f t="shared" si="64"/>
        <v>1.0178117048346056E-3</v>
      </c>
      <c r="M102" s="52">
        <f t="shared" si="64"/>
        <v>1.7613386173491853E-3</v>
      </c>
      <c r="N102" s="52">
        <f t="shared" si="64"/>
        <v>8.703220191470845E-4</v>
      </c>
      <c r="O102" s="52">
        <f t="shared" si="64"/>
        <v>1.6641011773515829E-3</v>
      </c>
      <c r="P102" s="52">
        <f t="shared" si="64"/>
        <v>1.749854178818432E-3</v>
      </c>
      <c r="Q102" s="52">
        <f t="shared" si="64"/>
        <v>1.9130434782608696E-3</v>
      </c>
      <c r="R102" s="52">
        <f t="shared" si="64"/>
        <v>3.90625E-3</v>
      </c>
      <c r="S102" s="52">
        <f t="shared" si="64"/>
        <v>0</v>
      </c>
      <c r="T102" s="52">
        <f t="shared" si="64"/>
        <v>5.1724137931034484E-4</v>
      </c>
      <c r="U102" s="52">
        <f t="shared" si="64"/>
        <v>9.0090090090090081E-4</v>
      </c>
      <c r="V102" s="52">
        <f t="shared" si="64"/>
        <v>0</v>
      </c>
      <c r="W102" s="52">
        <f t="shared" si="64"/>
        <v>3.4090909090909089E-3</v>
      </c>
      <c r="X102" s="52">
        <f t="shared" si="64"/>
        <v>3.1128404669260703E-3</v>
      </c>
      <c r="Y102" s="52">
        <f t="shared" si="64"/>
        <v>2.542372881355932E-3</v>
      </c>
      <c r="Z102" s="52">
        <f t="shared" si="64"/>
        <v>3.5460992907801418E-3</v>
      </c>
      <c r="AA102" s="52">
        <f t="shared" si="64"/>
        <v>1.2080536912751677E-3</v>
      </c>
      <c r="AB102" s="52">
        <f t="shared" si="64"/>
        <v>1.605136436597111E-3</v>
      </c>
      <c r="AC102" s="52">
        <f t="shared" si="64"/>
        <v>0</v>
      </c>
      <c r="AD102" s="52">
        <f t="shared" si="64"/>
        <v>0</v>
      </c>
      <c r="AE102" s="52">
        <f t="shared" si="64"/>
        <v>0</v>
      </c>
      <c r="AF102" s="52">
        <f t="shared" si="64"/>
        <v>0</v>
      </c>
      <c r="AG102" s="52">
        <f t="shared" si="64"/>
        <v>0</v>
      </c>
      <c r="AH102" s="52">
        <f t="shared" si="57"/>
        <v>7.7760497667185081E-4</v>
      </c>
      <c r="AI102" s="52">
        <f t="shared" si="57"/>
        <v>0</v>
      </c>
      <c r="AJ102" s="52">
        <f t="shared" si="58"/>
        <v>0</v>
      </c>
      <c r="AK102" s="82">
        <f t="shared" si="58"/>
        <v>9.5192307692307694E-3</v>
      </c>
      <c r="AL102" s="87">
        <f t="shared" si="59"/>
        <v>3.4803315473737237E-3</v>
      </c>
      <c r="AM102" s="65" t="e">
        <f t="shared" si="60"/>
        <v>#DIV/0!</v>
      </c>
      <c r="AN102" s="65" t="e">
        <f t="shared" si="60"/>
        <v>#DIV/0!</v>
      </c>
      <c r="AO102" s="65" t="e">
        <f t="shared" si="60"/>
        <v>#DIV/0!</v>
      </c>
    </row>
    <row r="103" spans="1:255" x14ac:dyDescent="0.2">
      <c r="A103" s="24" t="s">
        <v>8</v>
      </c>
      <c r="B103" s="24">
        <v>0</v>
      </c>
      <c r="C103" s="24">
        <v>0</v>
      </c>
      <c r="D103" s="52">
        <f t="shared" si="55"/>
        <v>1.2658227848101266E-2</v>
      </c>
      <c r="E103" s="52">
        <f t="shared" ref="E103:AG103" si="65">E40/E$45</f>
        <v>2.1368487131198995E-2</v>
      </c>
      <c r="F103" s="52">
        <f t="shared" si="65"/>
        <v>1.7140708630070334E-2</v>
      </c>
      <c r="G103" s="52">
        <f t="shared" si="65"/>
        <v>1.7095047723288407E-2</v>
      </c>
      <c r="H103" s="52">
        <f t="shared" si="65"/>
        <v>1.6666666666666666E-2</v>
      </c>
      <c r="I103" s="52">
        <f t="shared" si="65"/>
        <v>1.5815384615384617E-2</v>
      </c>
      <c r="J103" s="52">
        <f t="shared" si="65"/>
        <v>3.7052631578947367E-3</v>
      </c>
      <c r="K103" s="52">
        <f t="shared" si="65"/>
        <v>9.2081031307550626E-4</v>
      </c>
      <c r="L103" s="52">
        <f t="shared" si="65"/>
        <v>5.0890585241730284E-3</v>
      </c>
      <c r="M103" s="52">
        <f t="shared" si="65"/>
        <v>8.8066930867459255E-3</v>
      </c>
      <c r="N103" s="52">
        <f t="shared" si="65"/>
        <v>1.2946040034812882E-2</v>
      </c>
      <c r="O103" s="52">
        <f t="shared" si="65"/>
        <v>3.1201897075342181E-3</v>
      </c>
      <c r="P103" s="52">
        <f t="shared" si="65"/>
        <v>4.9995833680526623E-3</v>
      </c>
      <c r="Q103" s="52">
        <f t="shared" si="65"/>
        <v>9.391304347826087E-3</v>
      </c>
      <c r="R103" s="52">
        <f t="shared" si="65"/>
        <v>1.125E-2</v>
      </c>
      <c r="S103" s="52">
        <f t="shared" si="65"/>
        <v>0</v>
      </c>
      <c r="T103" s="52">
        <f t="shared" si="65"/>
        <v>0</v>
      </c>
      <c r="U103" s="52">
        <f t="shared" si="65"/>
        <v>0</v>
      </c>
      <c r="V103" s="52">
        <f t="shared" si="65"/>
        <v>0</v>
      </c>
      <c r="W103" s="52">
        <f t="shared" si="65"/>
        <v>0</v>
      </c>
      <c r="X103" s="52">
        <f t="shared" si="65"/>
        <v>0</v>
      </c>
      <c r="Y103" s="52">
        <f t="shared" si="65"/>
        <v>0</v>
      </c>
      <c r="Z103" s="52">
        <f t="shared" si="65"/>
        <v>1.7730496453900711E-2</v>
      </c>
      <c r="AA103" s="52">
        <f t="shared" si="65"/>
        <v>1.342281879194631E-3</v>
      </c>
      <c r="AB103" s="52">
        <f t="shared" si="65"/>
        <v>0</v>
      </c>
      <c r="AC103" s="52">
        <f t="shared" si="65"/>
        <v>0</v>
      </c>
      <c r="AD103" s="52">
        <f t="shared" si="65"/>
        <v>0</v>
      </c>
      <c r="AE103" s="52">
        <f t="shared" si="65"/>
        <v>0</v>
      </c>
      <c r="AF103" s="52">
        <f t="shared" si="65"/>
        <v>0</v>
      </c>
      <c r="AG103" s="52">
        <f t="shared" si="65"/>
        <v>0</v>
      </c>
      <c r="AH103" s="52">
        <f t="shared" si="57"/>
        <v>0</v>
      </c>
      <c r="AI103" s="52">
        <f t="shared" si="57"/>
        <v>0</v>
      </c>
      <c r="AJ103" s="52">
        <f t="shared" si="58"/>
        <v>0</v>
      </c>
      <c r="AK103" s="82">
        <f t="shared" si="58"/>
        <v>0</v>
      </c>
      <c r="AL103" s="87">
        <f t="shared" si="59"/>
        <v>0</v>
      </c>
      <c r="AM103" s="65" t="e">
        <f t="shared" si="60"/>
        <v>#DIV/0!</v>
      </c>
      <c r="AN103" s="65" t="e">
        <f t="shared" si="60"/>
        <v>#DIV/0!</v>
      </c>
      <c r="AO103" s="65" t="e">
        <f t="shared" si="60"/>
        <v>#DIV/0!</v>
      </c>
    </row>
    <row r="104" spans="1:255" x14ac:dyDescent="0.2">
      <c r="A104" s="24" t="s">
        <v>25</v>
      </c>
      <c r="B104" s="24">
        <v>0</v>
      </c>
      <c r="C104" s="24">
        <v>0</v>
      </c>
      <c r="D104" s="52">
        <f t="shared" si="55"/>
        <v>3.7974683544303799E-2</v>
      </c>
      <c r="E104" s="52">
        <f t="shared" ref="E104:AG104" si="66">E41/E$45</f>
        <v>4.5561833019460138E-2</v>
      </c>
      <c r="F104" s="52">
        <f t="shared" si="66"/>
        <v>6.2834520281328798E-2</v>
      </c>
      <c r="G104" s="52">
        <f t="shared" si="66"/>
        <v>1.7095047723288407E-2</v>
      </c>
      <c r="H104" s="52">
        <f t="shared" si="66"/>
        <v>2.9489361702127664E-2</v>
      </c>
      <c r="I104" s="52">
        <f t="shared" si="66"/>
        <v>1.896153846153846E-2</v>
      </c>
      <c r="J104" s="52">
        <f t="shared" si="66"/>
        <v>5.526315789473684E-2</v>
      </c>
      <c r="K104" s="52">
        <f t="shared" si="66"/>
        <v>6.5991405770411279E-2</v>
      </c>
      <c r="L104" s="52">
        <f t="shared" si="66"/>
        <v>2.4427480916030534E-2</v>
      </c>
      <c r="M104" s="52">
        <f t="shared" si="66"/>
        <v>3.4346103038309109E-2</v>
      </c>
      <c r="N104" s="52">
        <f t="shared" si="66"/>
        <v>2.692558746736293E-2</v>
      </c>
      <c r="O104" s="52">
        <f t="shared" si="66"/>
        <v>6.2403794150684359E-2</v>
      </c>
      <c r="P104" s="52">
        <f t="shared" si="66"/>
        <v>4.3329722523123081E-2</v>
      </c>
      <c r="Q104" s="52">
        <f t="shared" si="66"/>
        <v>2.8695652173913042E-2</v>
      </c>
      <c r="R104" s="52">
        <f t="shared" si="66"/>
        <v>3.3515625E-2</v>
      </c>
      <c r="S104" s="52">
        <f t="shared" si="66"/>
        <v>3.9527027027027026E-2</v>
      </c>
      <c r="T104" s="52">
        <f t="shared" si="66"/>
        <v>4.172413793103448E-2</v>
      </c>
      <c r="U104" s="52">
        <f t="shared" si="66"/>
        <v>6.5427927927927912E-2</v>
      </c>
      <c r="V104" s="52">
        <f t="shared" si="66"/>
        <v>6.78391959798995E-2</v>
      </c>
      <c r="W104" s="52">
        <f t="shared" si="66"/>
        <v>0.04</v>
      </c>
      <c r="X104" s="52">
        <f t="shared" si="66"/>
        <v>5.4474708171206226E-2</v>
      </c>
      <c r="Y104" s="52">
        <f t="shared" si="66"/>
        <v>5.6779661016949153E-2</v>
      </c>
      <c r="Z104" s="52">
        <f t="shared" si="66"/>
        <v>2.8368794326241134E-2</v>
      </c>
      <c r="AA104" s="52">
        <f t="shared" si="66"/>
        <v>5.5167785234899333E-2</v>
      </c>
      <c r="AB104" s="52">
        <f t="shared" si="66"/>
        <v>5.21669341894061E-2</v>
      </c>
      <c r="AC104" s="52">
        <f t="shared" si="66"/>
        <v>8.1447963800904979E-2</v>
      </c>
      <c r="AD104" s="52">
        <f t="shared" si="66"/>
        <v>5.2145573058120585E-2</v>
      </c>
      <c r="AE104" s="52">
        <f t="shared" si="66"/>
        <v>0.13674418604651162</v>
      </c>
      <c r="AF104" s="52">
        <f t="shared" si="66"/>
        <v>0.19395906140788816</v>
      </c>
      <c r="AG104" s="52">
        <f t="shared" si="66"/>
        <v>0.1042332268370607</v>
      </c>
      <c r="AH104" s="52">
        <f t="shared" si="57"/>
        <v>0.1073094867807154</v>
      </c>
      <c r="AI104" s="52">
        <f t="shared" si="57"/>
        <v>9.4845360824742264E-2</v>
      </c>
      <c r="AJ104" s="52">
        <f t="shared" si="58"/>
        <v>8.8679245283018876E-2</v>
      </c>
      <c r="AK104" s="82">
        <f t="shared" si="58"/>
        <v>8.8269230769230766E-2</v>
      </c>
      <c r="AL104" s="87">
        <f t="shared" si="59"/>
        <v>4.4084199600067167E-2</v>
      </c>
      <c r="AM104" s="65" t="e">
        <f t="shared" si="60"/>
        <v>#DIV/0!</v>
      </c>
      <c r="AN104" s="65" t="e">
        <f t="shared" si="60"/>
        <v>#DIV/0!</v>
      </c>
      <c r="AO104" s="65" t="e">
        <f t="shared" si="60"/>
        <v>#DIV/0!</v>
      </c>
    </row>
    <row r="105" spans="1:255" x14ac:dyDescent="0.2">
      <c r="A105" s="24" t="s">
        <v>9</v>
      </c>
      <c r="B105" s="24">
        <v>0</v>
      </c>
      <c r="C105" s="24">
        <v>0</v>
      </c>
      <c r="D105" s="52">
        <f t="shared" si="55"/>
        <v>2.5316455696202531E-2</v>
      </c>
      <c r="E105" s="52">
        <f t="shared" ref="E105:AG105" si="67">E42/E$45</f>
        <v>8.9767733835530439E-3</v>
      </c>
      <c r="F105" s="52">
        <f t="shared" si="67"/>
        <v>5.9273676294952895E-3</v>
      </c>
      <c r="G105" s="52">
        <f t="shared" si="67"/>
        <v>5.9828029199788507E-3</v>
      </c>
      <c r="H105" s="52">
        <f t="shared" si="67"/>
        <v>7.049645390070922E-3</v>
      </c>
      <c r="I105" s="52">
        <f t="shared" si="67"/>
        <v>5.4461538461538462E-3</v>
      </c>
      <c r="J105" s="52">
        <f t="shared" si="67"/>
        <v>3.6526315789473683E-3</v>
      </c>
      <c r="K105" s="52">
        <f t="shared" si="67"/>
        <v>3.0693677102516877E-3</v>
      </c>
      <c r="L105" s="52">
        <f t="shared" si="67"/>
        <v>2.5445292620865142E-3</v>
      </c>
      <c r="M105" s="52">
        <f t="shared" si="67"/>
        <v>0</v>
      </c>
      <c r="N105" s="52">
        <f t="shared" si="67"/>
        <v>3.8076588337684946E-3</v>
      </c>
      <c r="O105" s="52">
        <f t="shared" si="67"/>
        <v>1.747306236219162E-3</v>
      </c>
      <c r="P105" s="52">
        <f t="shared" si="67"/>
        <v>0</v>
      </c>
      <c r="Q105" s="52">
        <f t="shared" si="67"/>
        <v>0</v>
      </c>
      <c r="R105" s="52">
        <f t="shared" si="67"/>
        <v>7.8125000000000004E-4</v>
      </c>
      <c r="S105" s="52">
        <f t="shared" si="67"/>
        <v>3.3783783783783786E-4</v>
      </c>
      <c r="T105" s="52">
        <f t="shared" si="67"/>
        <v>8.6206896551724148E-4</v>
      </c>
      <c r="U105" s="52">
        <f t="shared" si="67"/>
        <v>6.756756756756756E-4</v>
      </c>
      <c r="V105" s="52">
        <f t="shared" si="67"/>
        <v>6.0301507537688435E-4</v>
      </c>
      <c r="W105" s="52">
        <f t="shared" si="67"/>
        <v>6.8181818181818176E-4</v>
      </c>
      <c r="X105" s="52">
        <f t="shared" si="67"/>
        <v>0</v>
      </c>
      <c r="Y105" s="52">
        <f t="shared" si="67"/>
        <v>0</v>
      </c>
      <c r="Z105" s="52">
        <f t="shared" si="67"/>
        <v>0</v>
      </c>
      <c r="AA105" s="52">
        <f t="shared" si="67"/>
        <v>0</v>
      </c>
      <c r="AB105" s="52">
        <f t="shared" si="67"/>
        <v>0</v>
      </c>
      <c r="AC105" s="52">
        <f t="shared" si="67"/>
        <v>0</v>
      </c>
      <c r="AD105" s="52">
        <f t="shared" si="67"/>
        <v>0</v>
      </c>
      <c r="AE105" s="52">
        <f t="shared" si="67"/>
        <v>0</v>
      </c>
      <c r="AF105" s="52">
        <f t="shared" si="67"/>
        <v>0</v>
      </c>
      <c r="AG105" s="52">
        <f t="shared" si="67"/>
        <v>0</v>
      </c>
      <c r="AH105" s="52">
        <f t="shared" si="57"/>
        <v>0</v>
      </c>
      <c r="AI105" s="52">
        <f t="shared" si="57"/>
        <v>0</v>
      </c>
      <c r="AJ105" s="52">
        <f t="shared" si="58"/>
        <v>0</v>
      </c>
      <c r="AK105" s="82">
        <f t="shared" si="58"/>
        <v>0</v>
      </c>
      <c r="AL105" s="87">
        <f t="shared" si="59"/>
        <v>3.0529224099769506E-2</v>
      </c>
      <c r="AM105" s="65" t="e">
        <f t="shared" si="60"/>
        <v>#DIV/0!</v>
      </c>
      <c r="AN105" s="65" t="e">
        <f t="shared" si="60"/>
        <v>#DIV/0!</v>
      </c>
      <c r="AO105" s="65" t="e">
        <f t="shared" si="60"/>
        <v>#DIV/0!</v>
      </c>
    </row>
    <row r="106" spans="1:255" ht="12" x14ac:dyDescent="0.25">
      <c r="A106" s="27" t="s">
        <v>26</v>
      </c>
      <c r="B106" s="24">
        <v>0</v>
      </c>
      <c r="C106" s="24">
        <v>0</v>
      </c>
      <c r="D106" s="52">
        <f t="shared" si="55"/>
        <v>0.20253164556962025</v>
      </c>
      <c r="E106" s="52">
        <f t="shared" ref="E106:AG106" si="68">E43/E$45</f>
        <v>0.29775266792215943</v>
      </c>
      <c r="F106" s="52">
        <f t="shared" si="68"/>
        <v>0.4131353120714823</v>
      </c>
      <c r="G106" s="52">
        <f t="shared" si="68"/>
        <v>0.46153846153846151</v>
      </c>
      <c r="H106" s="52">
        <f t="shared" si="68"/>
        <v>0.44872340425531915</v>
      </c>
      <c r="I106" s="52">
        <f t="shared" si="68"/>
        <v>0.48897692307692309</v>
      </c>
      <c r="J106" s="52">
        <f t="shared" si="68"/>
        <v>0.39666315789473683</v>
      </c>
      <c r="K106" s="52">
        <f t="shared" si="68"/>
        <v>0.39901780233271938</v>
      </c>
      <c r="L106" s="52">
        <f t="shared" si="68"/>
        <v>0.49872773536895676</v>
      </c>
      <c r="M106" s="52">
        <f t="shared" si="68"/>
        <v>0.50638485248789078</v>
      </c>
      <c r="N106" s="52">
        <f t="shared" si="68"/>
        <v>0.45039164490861622</v>
      </c>
      <c r="O106" s="52">
        <f t="shared" si="68"/>
        <v>0.45929192494903692</v>
      </c>
      <c r="P106" s="52">
        <f t="shared" si="68"/>
        <v>0.30164152987251069</v>
      </c>
      <c r="Q106" s="52">
        <f t="shared" si="68"/>
        <v>0.34695652173913044</v>
      </c>
      <c r="R106" s="52">
        <f t="shared" si="68"/>
        <v>0.232578125</v>
      </c>
      <c r="S106" s="52">
        <f t="shared" si="68"/>
        <v>0.25608108108108107</v>
      </c>
      <c r="T106" s="52">
        <f t="shared" si="68"/>
        <v>0.22413793103448276</v>
      </c>
      <c r="U106" s="52">
        <f t="shared" si="68"/>
        <v>0.28885135135135132</v>
      </c>
      <c r="V106" s="52">
        <f t="shared" si="68"/>
        <v>0.28140703517587939</v>
      </c>
      <c r="W106" s="52">
        <f t="shared" si="68"/>
        <v>0.25</v>
      </c>
      <c r="X106" s="52">
        <f t="shared" si="68"/>
        <v>0.32529182879377427</v>
      </c>
      <c r="Y106" s="52">
        <f t="shared" si="68"/>
        <v>0.28474576271186441</v>
      </c>
      <c r="Z106" s="52">
        <f t="shared" si="68"/>
        <v>0.2364066193853428</v>
      </c>
      <c r="AA106" s="52">
        <f t="shared" si="68"/>
        <v>0.3825503355704698</v>
      </c>
      <c r="AB106" s="52">
        <f t="shared" si="68"/>
        <v>0.2319422150882825</v>
      </c>
      <c r="AC106" s="52">
        <f t="shared" si="68"/>
        <v>0.18778280542986425</v>
      </c>
      <c r="AD106" s="52">
        <f t="shared" si="68"/>
        <v>0.42531233025529602</v>
      </c>
      <c r="AE106" s="52">
        <f t="shared" si="68"/>
        <v>0.3646511627906977</v>
      </c>
      <c r="AF106" s="52">
        <f t="shared" si="68"/>
        <v>0.19221168247628556</v>
      </c>
      <c r="AG106" s="52">
        <f t="shared" si="68"/>
        <v>0.53674121405750796</v>
      </c>
      <c r="AH106" s="52">
        <f t="shared" si="57"/>
        <v>0.41990668740279941</v>
      </c>
      <c r="AI106" s="52">
        <f t="shared" si="57"/>
        <v>0.35051546391752575</v>
      </c>
      <c r="AJ106" s="52">
        <f t="shared" si="58"/>
        <v>0.41509433962264153</v>
      </c>
      <c r="AK106" s="82">
        <f t="shared" si="58"/>
        <v>0.23076923076923078</v>
      </c>
      <c r="AL106" s="87">
        <f t="shared" si="59"/>
        <v>0.3445986170261483</v>
      </c>
      <c r="AM106" s="65" t="e">
        <f t="shared" si="60"/>
        <v>#DIV/0!</v>
      </c>
      <c r="AN106" s="65" t="e">
        <f t="shared" si="60"/>
        <v>#DIV/0!</v>
      </c>
      <c r="AO106" s="65" t="e">
        <f t="shared" si="60"/>
        <v>#DIV/0!</v>
      </c>
    </row>
    <row r="107" spans="1:255" x14ac:dyDescent="0.2">
      <c r="A107" s="19"/>
      <c r="B107" s="19"/>
      <c r="C107" s="19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82"/>
      <c r="AL107" s="86"/>
      <c r="AM107" s="65"/>
      <c r="AN107" s="65"/>
      <c r="AO107" s="65"/>
    </row>
    <row r="108" spans="1:255" ht="12" x14ac:dyDescent="0.25">
      <c r="A108" s="27" t="s">
        <v>27</v>
      </c>
      <c r="B108" s="52" t="e">
        <f>B45/B$45</f>
        <v>#DIV/0!</v>
      </c>
      <c r="C108" s="52" t="e">
        <f>C45/C$45</f>
        <v>#DIV/0!</v>
      </c>
      <c r="D108" s="52">
        <f>D45/D$45</f>
        <v>1</v>
      </c>
      <c r="E108" s="52">
        <f t="shared" ref="E108:AG108" si="69">E45/E$45</f>
        <v>1</v>
      </c>
      <c r="F108" s="52">
        <f t="shared" si="69"/>
        <v>1</v>
      </c>
      <c r="G108" s="52">
        <f t="shared" si="69"/>
        <v>1</v>
      </c>
      <c r="H108" s="52">
        <f t="shared" si="69"/>
        <v>1</v>
      </c>
      <c r="I108" s="52">
        <f t="shared" si="69"/>
        <v>1</v>
      </c>
      <c r="J108" s="52">
        <f t="shared" si="69"/>
        <v>1</v>
      </c>
      <c r="K108" s="52">
        <f t="shared" si="69"/>
        <v>1</v>
      </c>
      <c r="L108" s="52">
        <f t="shared" si="69"/>
        <v>1</v>
      </c>
      <c r="M108" s="52">
        <f t="shared" si="69"/>
        <v>1</v>
      </c>
      <c r="N108" s="52">
        <f t="shared" si="69"/>
        <v>1</v>
      </c>
      <c r="O108" s="52">
        <f t="shared" si="69"/>
        <v>1</v>
      </c>
      <c r="P108" s="52">
        <f t="shared" si="69"/>
        <v>1</v>
      </c>
      <c r="Q108" s="52">
        <f t="shared" si="69"/>
        <v>1</v>
      </c>
      <c r="R108" s="52">
        <f t="shared" si="69"/>
        <v>1</v>
      </c>
      <c r="S108" s="52">
        <f t="shared" si="69"/>
        <v>1</v>
      </c>
      <c r="T108" s="52">
        <f t="shared" si="69"/>
        <v>1</v>
      </c>
      <c r="U108" s="52">
        <f t="shared" si="69"/>
        <v>1</v>
      </c>
      <c r="V108" s="52">
        <f t="shared" si="69"/>
        <v>1</v>
      </c>
      <c r="W108" s="52">
        <f t="shared" si="69"/>
        <v>1</v>
      </c>
      <c r="X108" s="52">
        <f t="shared" si="69"/>
        <v>1</v>
      </c>
      <c r="Y108" s="52">
        <f t="shared" si="69"/>
        <v>1</v>
      </c>
      <c r="Z108" s="52">
        <f t="shared" si="69"/>
        <v>1</v>
      </c>
      <c r="AA108" s="52">
        <f t="shared" si="69"/>
        <v>1</v>
      </c>
      <c r="AB108" s="52">
        <f t="shared" si="69"/>
        <v>1</v>
      </c>
      <c r="AC108" s="52">
        <f t="shared" si="69"/>
        <v>1</v>
      </c>
      <c r="AD108" s="52">
        <f t="shared" si="69"/>
        <v>1</v>
      </c>
      <c r="AE108" s="52">
        <f t="shared" si="69"/>
        <v>1</v>
      </c>
      <c r="AF108" s="52">
        <f t="shared" si="69"/>
        <v>1</v>
      </c>
      <c r="AG108" s="52">
        <f t="shared" si="69"/>
        <v>1</v>
      </c>
      <c r="AH108" s="52">
        <f t="shared" ref="AH108:AO108" si="70">AH45/AH$45</f>
        <v>1</v>
      </c>
      <c r="AI108" s="52">
        <f t="shared" si="70"/>
        <v>1</v>
      </c>
      <c r="AJ108" s="52">
        <f t="shared" si="70"/>
        <v>1</v>
      </c>
      <c r="AK108" s="82">
        <f t="shared" si="70"/>
        <v>1</v>
      </c>
      <c r="AL108" s="86">
        <f>AL45/AL$45</f>
        <v>1</v>
      </c>
      <c r="AM108" s="65" t="e">
        <f t="shared" si="70"/>
        <v>#DIV/0!</v>
      </c>
      <c r="AN108" s="65" t="e">
        <f t="shared" si="70"/>
        <v>#DIV/0!</v>
      </c>
      <c r="AO108" s="65" t="e">
        <f t="shared" si="70"/>
        <v>#DIV/0!</v>
      </c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 x14ac:dyDescent="0.2">
      <c r="A109" s="32"/>
      <c r="B109" s="32"/>
      <c r="C109" s="32"/>
      <c r="D109" s="32"/>
      <c r="E109" s="32"/>
      <c r="F109" s="32"/>
      <c r="G109" s="32"/>
      <c r="H109" s="33"/>
      <c r="I109" s="34"/>
      <c r="J109" s="34"/>
      <c r="K109" s="34"/>
      <c r="L109" s="34"/>
      <c r="M109" s="34"/>
      <c r="N109" s="34"/>
      <c r="O109" s="34"/>
      <c r="P109" s="34"/>
      <c r="Q109" s="34"/>
      <c r="R109" s="33"/>
      <c r="S109" s="33"/>
      <c r="T109" s="33"/>
      <c r="U109" s="33"/>
      <c r="V109" s="33"/>
      <c r="W109" s="33"/>
      <c r="X109" s="32"/>
      <c r="Y109" s="33"/>
      <c r="Z109" s="32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79"/>
      <c r="AL109" s="71"/>
      <c r="AM109" s="62"/>
      <c r="AN109" s="62"/>
      <c r="AO109" s="62"/>
    </row>
  </sheetData>
  <phoneticPr fontId="1" type="noConversion"/>
  <pageMargins left="0.48" right="0.75" top="0.76" bottom="1" header="0.5" footer="0.5"/>
  <pageSetup paperSize="9" scale="65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59F46E-1CBA-403D-ADFE-20BA9D169A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E97F78-C8BE-4E7E-BDC4-28C877CDC5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4E1262-320D-4F65-A6B8-7E92CB34645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7CB126D-829B-4939-ACFF-A1F51A5463AF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Data-Groundnuts</vt:lpstr>
      <vt:lpstr>Oppervlakte kern prov</vt:lpstr>
      <vt:lpstr>Graph2-area prod yield</vt:lpstr>
      <vt:lpstr>Graph-area</vt:lpstr>
      <vt:lpstr>Graph-production</vt:lpstr>
      <vt:lpstr>Graph-1yield</vt:lpstr>
      <vt:lpstr>Graph-Area per province</vt:lpstr>
      <vt:lpstr>Graph-Production per province</vt:lpstr>
      <vt:lpstr>Graph-yield</vt:lpstr>
      <vt:lpstr>Graph-Area prod yield</vt:lpstr>
      <vt:lpstr>'Data-Groundnuts'!Print_Area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Strelza van Aardt</cp:lastModifiedBy>
  <cp:lastPrinted>2012-01-09T14:36:09Z</cp:lastPrinted>
  <dcterms:created xsi:type="dcterms:W3CDTF">2004-04-30T06:53:15Z</dcterms:created>
  <dcterms:modified xsi:type="dcterms:W3CDTF">2025-06-09T11:09:24Z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Petru Fourie</vt:lpwstr>
  </property>
  <property fmtid="{D5CDD505-2E9C-101B-9397-08002B2CF9AE}" pid="3" name="Order">
    <vt:lpwstr>14419400.0000000</vt:lpwstr>
  </property>
  <property fmtid="{D5CDD505-2E9C-101B-9397-08002B2CF9AE}" pid="4" name="display_urn:schemas-microsoft-com:office:office#Author">
    <vt:lpwstr>Petru Fourie</vt:lpwstr>
  </property>
  <property fmtid="{D5CDD505-2E9C-101B-9397-08002B2CF9AE}" pid="5" name="MediaServiceImageTags">
    <vt:lpwstr/>
  </property>
</Properties>
</file>