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68" windowWidth="9576" windowHeight="4812" tabRatio="891" activeTab="0"/>
  </bookViews>
  <sheets>
    <sheet name="Data-Sunflower" sheetId="1" r:id="rId1"/>
    <sheet name="Graph-Area production" sheetId="2" r:id="rId2"/>
    <sheet name="Prod skatting 2016" sheetId="3" state="hidden" r:id="rId3"/>
    <sheet name="Chart2" sheetId="4" state="hidden" r:id="rId4"/>
    <sheet name="Oppervlk 2001-02" sheetId="5" r:id="rId5"/>
    <sheet name="Oppervlk 2011-12" sheetId="6" r:id="rId6"/>
    <sheet name="Graph-Total area" sheetId="7" r:id="rId7"/>
    <sheet name="Graph-Production" sheetId="8" r:id="rId8"/>
    <sheet name="Graph-Yield" sheetId="9" r:id="rId9"/>
    <sheet name="Graph- Area per province" sheetId="10" r:id="rId10"/>
    <sheet name="Graph-Production per province" sheetId="11" r:id="rId11"/>
    <sheet name="Graph-Area prod yield" sheetId="12" r:id="rId12"/>
    <sheet name="Graph2-area prod yield" sheetId="13" r:id="rId13"/>
    <sheet name="Chart3" sheetId="14" r:id="rId14"/>
  </sheets>
  <definedNames>
    <definedName name="_Regression_Int" localSheetId="0" hidden="1">1</definedName>
    <definedName name="_xlnm.Print_Area" localSheetId="0">'Data-Sunflower'!$A$1:$Y$68</definedName>
    <definedName name="_xlnm.Print_Area" localSheetId="2">'Prod skatting 2016'!$A$1:$K$61</definedName>
    <definedName name="Print_Area_MI">'Data-Sunflower'!$A$10:$K$47</definedName>
  </definedNames>
  <calcPr calcMode="manual" fullCalcOnLoad="1"/>
</workbook>
</file>

<file path=xl/sharedStrings.xml><?xml version="1.0" encoding="utf-8"?>
<sst xmlns="http://schemas.openxmlformats.org/spreadsheetml/2006/main" count="432" uniqueCount="99">
  <si>
    <t>1994/95</t>
  </si>
  <si>
    <t>1995/96</t>
  </si>
  <si>
    <t>1996/97</t>
  </si>
  <si>
    <t>1997/98</t>
  </si>
  <si>
    <t>1998/99</t>
  </si>
  <si>
    <t>STREKE</t>
  </si>
  <si>
    <t>'000 ha</t>
  </si>
  <si>
    <t xml:space="preserve"> Kwazulu-Natal</t>
  </si>
  <si>
    <t xml:space="preserve"> Mpumalanga</t>
  </si>
  <si>
    <t xml:space="preserve"> Gauteng</t>
  </si>
  <si>
    <t>'000 t</t>
  </si>
  <si>
    <t>t/ha</t>
  </si>
  <si>
    <t>-</t>
  </si>
  <si>
    <t/>
  </si>
  <si>
    <t>1999/2000</t>
  </si>
  <si>
    <t>2000/01</t>
  </si>
  <si>
    <t>2001/02</t>
  </si>
  <si>
    <t xml:space="preserve"> Limpopo</t>
  </si>
  <si>
    <t>2002/03</t>
  </si>
  <si>
    <t>2003/04</t>
  </si>
  <si>
    <t>Oppervlakte en produksie van sonneblomsaad/Area and production of sunflowers</t>
  </si>
  <si>
    <t>REGION</t>
  </si>
  <si>
    <t xml:space="preserve"> Wes-Kaap/W. Cape</t>
  </si>
  <si>
    <t xml:space="preserve"> Noord-Kaap/N. Cape</t>
  </si>
  <si>
    <t xml:space="preserve"> Oos-Kaap/E. Cape</t>
  </si>
  <si>
    <t xml:space="preserve"> Vrystaat/Free State</t>
  </si>
  <si>
    <t xml:space="preserve"> Noordwes/North West</t>
  </si>
  <si>
    <t>TOTAAL/TOTAL</t>
  </si>
  <si>
    <t>LET WEL: JARE IS PRODUKSIEJARE</t>
  </si>
  <si>
    <t>NOTE: YEARS ARE PRODUCTION YEARS</t>
  </si>
  <si>
    <t>OPPERVLAKTE ONDER SONNEBLOMSAAD IN DIE RSA</t>
  </si>
  <si>
    <t>AREA GROWN TO SUNFLOWER IN RSA</t>
  </si>
  <si>
    <t>PRODUKSIE VAN SONNEBLOMSAAD IN DIE RSA</t>
  </si>
  <si>
    <t xml:space="preserve">PRODUCTION OF SUNFLOWERSEED IN RSA </t>
  </si>
  <si>
    <t>OPBRENGS PER HEKTAAR SONNEBLOMSAAD IN DIE RSA</t>
  </si>
  <si>
    <t>YIELD PER HECTARE OF SUNFLOWER SEED IN RSA</t>
  </si>
  <si>
    <t xml:space="preserve"> </t>
  </si>
  <si>
    <t>2004/05</t>
  </si>
  <si>
    <t>2005/06</t>
  </si>
  <si>
    <t>1990/91</t>
  </si>
  <si>
    <t>1991/92</t>
  </si>
  <si>
    <t>1992/93</t>
  </si>
  <si>
    <t>1993/94</t>
  </si>
  <si>
    <t>2006/07</t>
  </si>
  <si>
    <t>2007/08</t>
  </si>
  <si>
    <t>1988/89</t>
  </si>
  <si>
    <t>1989/90</t>
  </si>
  <si>
    <t>2008/09</t>
  </si>
  <si>
    <t xml:space="preserve"> Wes-Kaap</t>
  </si>
  <si>
    <t xml:space="preserve"> Noord-Kaap</t>
  </si>
  <si>
    <t xml:space="preserve"> Vrystaat</t>
  </si>
  <si>
    <t xml:space="preserve"> Oos-Kaap</t>
  </si>
  <si>
    <t>Limpopo</t>
  </si>
  <si>
    <t xml:space="preserve"> Noordwes</t>
  </si>
  <si>
    <t>TOTAAL</t>
  </si>
  <si>
    <t xml:space="preserve"> Noordelike Provinsie</t>
  </si>
  <si>
    <r>
      <t xml:space="preserve">Oppervlakte en produksie </t>
    </r>
    <r>
      <rPr>
        <b/>
        <sz val="12"/>
        <color indexed="10"/>
        <rFont val="Arial"/>
        <family val="2"/>
      </rPr>
      <t xml:space="preserve">skattings </t>
    </r>
    <r>
      <rPr>
        <b/>
        <sz val="12"/>
        <rFont val="Arial"/>
        <family val="2"/>
      </rPr>
      <t>van sonneblom</t>
    </r>
  </si>
  <si>
    <t>PRODUCTION OF SUNFLOWER IN THE RSA</t>
  </si>
  <si>
    <t>YIELD PER HECTARE SUNFLOWER IN THE RSA</t>
  </si>
  <si>
    <t>OPPERVLAKTE</t>
  </si>
  <si>
    <t>PRODUKSIE</t>
  </si>
  <si>
    <t xml:space="preserve">OPBRENGS </t>
  </si>
  <si>
    <t>2009/10</t>
  </si>
  <si>
    <t>2010/11*</t>
  </si>
  <si>
    <t>2011/12*</t>
  </si>
  <si>
    <t>% OPPERVLAKTE ONDER SONNEBLOMSAAD IN ELKE PROVINSIE IN DIE RSA</t>
  </si>
  <si>
    <t>2011/12</t>
  </si>
  <si>
    <t>2010/11</t>
  </si>
  <si>
    <t>2012/13*</t>
  </si>
  <si>
    <t>1st Estimate</t>
  </si>
  <si>
    <t>2nd Estimate</t>
  </si>
  <si>
    <t>Total</t>
  </si>
  <si>
    <t>3rd Estimate</t>
  </si>
  <si>
    <t>4th Estimate</t>
  </si>
  <si>
    <t>5th Estimate</t>
  </si>
  <si>
    <t>6th Estimate</t>
  </si>
  <si>
    <t>7th Estimate</t>
  </si>
  <si>
    <t>Final Estimate</t>
  </si>
  <si>
    <t>2012/13</t>
  </si>
  <si>
    <t>2013/14*</t>
  </si>
  <si>
    <t>1st Forecast</t>
  </si>
  <si>
    <t>2nd Forecast</t>
  </si>
  <si>
    <t>3rd Forecast</t>
  </si>
  <si>
    <t>4th Forecast</t>
  </si>
  <si>
    <t>5th Forecast</t>
  </si>
  <si>
    <t>6th Forecast</t>
  </si>
  <si>
    <t>7th Forecast</t>
  </si>
  <si>
    <t>Final Forecast</t>
  </si>
  <si>
    <t>2014/15*</t>
  </si>
  <si>
    <t>1ste Estimate</t>
  </si>
  <si>
    <t>2013/14</t>
  </si>
  <si>
    <t>2014/15 PRODUKSIESEISOEN</t>
  </si>
  <si>
    <t>2014/15</t>
  </si>
  <si>
    <t>2015/16</t>
  </si>
  <si>
    <t>2017/18*</t>
  </si>
  <si>
    <t>% Verandering</t>
  </si>
  <si>
    <t>2016/17</t>
  </si>
  <si>
    <t>Updated: 31 Mei 2018</t>
  </si>
  <si>
    <t>4de Skatting</t>
  </si>
</sst>
</file>

<file path=xl/styles.xml><?xml version="1.0" encoding="utf-8"?>
<styleSheet xmlns="http://schemas.openxmlformats.org/spreadsheetml/2006/main">
  <numFmts count="6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_)"/>
    <numFmt numFmtId="187" formatCode="0.000_)"/>
    <numFmt numFmtId="188" formatCode="0.0"/>
    <numFmt numFmtId="189" formatCode="0.000"/>
    <numFmt numFmtId="190" formatCode="##\ ###\ ###"/>
    <numFmt numFmtId="191" formatCode="#,##0.0"/>
    <numFmt numFmtId="192" formatCode="#,##0.000"/>
    <numFmt numFmtId="193" formatCode="0.0%"/>
    <numFmt numFmtId="194" formatCode="0.000000000000000000%"/>
    <numFmt numFmtId="195" formatCode="0.0000000000000000000%"/>
    <numFmt numFmtId="196" formatCode="0.00000000000000000000%"/>
    <numFmt numFmtId="197" formatCode="0.000000000000000000000%"/>
    <numFmt numFmtId="198" formatCode="0.0000000000000000000000%"/>
    <numFmt numFmtId="199" formatCode="0.00000000000000000000000%"/>
    <numFmt numFmtId="200" formatCode="0.00000000000000000%"/>
    <numFmt numFmtId="201" formatCode="0.0000000000000000%"/>
    <numFmt numFmtId="202" formatCode="0.000000000000000%"/>
    <numFmt numFmtId="203" formatCode="0.00000000000000%"/>
    <numFmt numFmtId="204" formatCode="0.0000000000000%"/>
    <numFmt numFmtId="205" formatCode="0.000000000000%"/>
    <numFmt numFmtId="206" formatCode="0.00000000000%"/>
    <numFmt numFmtId="207" formatCode="0.0000000000%"/>
    <numFmt numFmtId="208" formatCode="0.000000000%"/>
    <numFmt numFmtId="209" formatCode="0.00000000%"/>
    <numFmt numFmtId="210" formatCode="0.0000000%"/>
    <numFmt numFmtId="211" formatCode="0.000000%"/>
    <numFmt numFmtId="212" formatCode="0.00000%"/>
    <numFmt numFmtId="213" formatCode="0.0000%"/>
    <numFmt numFmtId="214" formatCode="0.000%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-1C09]dd\ mmmm\ yyyy"/>
    <numFmt numFmtId="220" formatCode="[$-409]hh:mm:ss\ AM/PM"/>
  </numFmts>
  <fonts count="61">
    <font>
      <sz val="10"/>
      <name val="Helv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name val="Helv"/>
      <family val="0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sz val="12"/>
      <color indexed="8"/>
      <name val="Calibri"/>
      <family val="0"/>
    </font>
    <font>
      <sz val="9.25"/>
      <color indexed="8"/>
      <name val="Calibri"/>
      <family val="0"/>
    </font>
    <font>
      <sz val="10"/>
      <color indexed="8"/>
      <name val="Calibri"/>
      <family val="0"/>
    </font>
    <font>
      <b/>
      <sz val="20"/>
      <color indexed="8"/>
      <name val="Calibri"/>
      <family val="0"/>
    </font>
    <font>
      <sz val="20"/>
      <color indexed="8"/>
      <name val="Calibri"/>
      <family val="0"/>
    </font>
    <font>
      <sz val="12"/>
      <color indexed="8"/>
      <name val="Arial"/>
      <family val="0"/>
    </font>
    <font>
      <sz val="7.75"/>
      <color indexed="8"/>
      <name val="Arial"/>
      <family val="0"/>
    </font>
    <font>
      <sz val="9.25"/>
      <color indexed="8"/>
      <name val="Arial"/>
      <family val="0"/>
    </font>
    <font>
      <sz val="8.1"/>
      <color indexed="8"/>
      <name val="Arial"/>
      <family val="0"/>
    </font>
    <font>
      <sz val="6.5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4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2">
    <xf numFmtId="186" fontId="0" fillId="0" borderId="0" xfId="0" applyAlignment="1">
      <alignment/>
    </xf>
    <xf numFmtId="186" fontId="2" fillId="0" borderId="0" xfId="0" applyFont="1" applyAlignment="1">
      <alignment/>
    </xf>
    <xf numFmtId="187" fontId="2" fillId="0" borderId="0" xfId="0" applyNumberFormat="1" applyFont="1" applyAlignment="1" applyProtection="1">
      <alignment/>
      <protection/>
    </xf>
    <xf numFmtId="187" fontId="2" fillId="0" borderId="0" xfId="0" applyNumberFormat="1" applyFont="1" applyAlignment="1" applyProtection="1">
      <alignment horizontal="left"/>
      <protection/>
    </xf>
    <xf numFmtId="187" fontId="2" fillId="0" borderId="10" xfId="0" applyNumberFormat="1" applyFont="1" applyBorder="1" applyAlignment="1" applyProtection="1">
      <alignment horizontal="right"/>
      <protection locked="0"/>
    </xf>
    <xf numFmtId="187" fontId="2" fillId="0" borderId="11" xfId="0" applyNumberFormat="1" applyFont="1" applyBorder="1" applyAlignment="1" applyProtection="1">
      <alignment horizontal="right"/>
      <protection locked="0"/>
    </xf>
    <xf numFmtId="187" fontId="2" fillId="0" borderId="12" xfId="0" applyNumberFormat="1" applyFont="1" applyBorder="1" applyAlignment="1" applyProtection="1">
      <alignment horizontal="right"/>
      <protection locked="0"/>
    </xf>
    <xf numFmtId="187" fontId="2" fillId="0" borderId="13" xfId="0" applyNumberFormat="1" applyFont="1" applyBorder="1" applyAlignment="1" applyProtection="1">
      <alignment horizontal="right"/>
      <protection locked="0"/>
    </xf>
    <xf numFmtId="187" fontId="2" fillId="0" borderId="14" xfId="0" applyNumberFormat="1" applyFont="1" applyBorder="1" applyAlignment="1" applyProtection="1">
      <alignment horizontal="right"/>
      <protection locked="0"/>
    </xf>
    <xf numFmtId="187" fontId="2" fillId="0" borderId="15" xfId="0" applyNumberFormat="1" applyFont="1" applyBorder="1" applyAlignment="1" applyProtection="1">
      <alignment/>
      <protection/>
    </xf>
    <xf numFmtId="187" fontId="2" fillId="0" borderId="16" xfId="0" applyNumberFormat="1" applyFont="1" applyBorder="1" applyAlignment="1" applyProtection="1">
      <alignment/>
      <protection/>
    </xf>
    <xf numFmtId="187" fontId="2" fillId="0" borderId="17" xfId="0" applyNumberFormat="1" applyFont="1" applyBorder="1" applyAlignment="1" applyProtection="1">
      <alignment/>
      <protection/>
    </xf>
    <xf numFmtId="187" fontId="2" fillId="0" borderId="18" xfId="0" applyNumberFormat="1" applyFont="1" applyBorder="1" applyAlignment="1" applyProtection="1">
      <alignment/>
      <protection/>
    </xf>
    <xf numFmtId="187" fontId="2" fillId="0" borderId="15" xfId="0" applyNumberFormat="1" applyFont="1" applyBorder="1" applyAlignment="1" applyProtection="1">
      <alignment horizontal="left"/>
      <protection locked="0"/>
    </xf>
    <xf numFmtId="187" fontId="2" fillId="0" borderId="16" xfId="0" applyNumberFormat="1" applyFont="1" applyBorder="1" applyAlignment="1" applyProtection="1">
      <alignment/>
      <protection locked="0"/>
    </xf>
    <xf numFmtId="187" fontId="3" fillId="0" borderId="16" xfId="0" applyNumberFormat="1" applyFont="1" applyBorder="1" applyAlignment="1" applyProtection="1">
      <alignment/>
      <protection locked="0"/>
    </xf>
    <xf numFmtId="187" fontId="3" fillId="0" borderId="17" xfId="0" applyNumberFormat="1" applyFont="1" applyBorder="1" applyAlignment="1" applyProtection="1">
      <alignment/>
      <protection locked="0"/>
    </xf>
    <xf numFmtId="187" fontId="3" fillId="0" borderId="18" xfId="0" applyNumberFormat="1" applyFont="1" applyBorder="1" applyAlignment="1" applyProtection="1">
      <alignment/>
      <protection locked="0"/>
    </xf>
    <xf numFmtId="187" fontId="2" fillId="0" borderId="19" xfId="0" applyNumberFormat="1" applyFont="1" applyBorder="1" applyAlignment="1" applyProtection="1">
      <alignment/>
      <protection/>
    </xf>
    <xf numFmtId="187" fontId="2" fillId="0" borderId="20" xfId="0" applyNumberFormat="1" applyFont="1" applyBorder="1" applyAlignment="1" applyProtection="1">
      <alignment/>
      <protection/>
    </xf>
    <xf numFmtId="187" fontId="2" fillId="0" borderId="21" xfId="0" applyNumberFormat="1" applyFont="1" applyBorder="1" applyAlignment="1" applyProtection="1">
      <alignment/>
      <protection/>
    </xf>
    <xf numFmtId="187" fontId="2" fillId="0" borderId="22" xfId="0" applyNumberFormat="1" applyFont="1" applyBorder="1" applyAlignment="1" applyProtection="1">
      <alignment/>
      <protection/>
    </xf>
    <xf numFmtId="187" fontId="2" fillId="0" borderId="11" xfId="0" applyNumberFormat="1" applyFont="1" applyBorder="1" applyAlignment="1" applyProtection="1">
      <alignment/>
      <protection locked="0"/>
    </xf>
    <xf numFmtId="187" fontId="2" fillId="0" borderId="12" xfId="0" applyNumberFormat="1" applyFont="1" applyBorder="1" applyAlignment="1" applyProtection="1">
      <alignment/>
      <protection locked="0"/>
    </xf>
    <xf numFmtId="187" fontId="2" fillId="0" borderId="23" xfId="0" applyNumberFormat="1" applyFont="1" applyBorder="1" applyAlignment="1" applyProtection="1">
      <alignment horizontal="right"/>
      <protection locked="0"/>
    </xf>
    <xf numFmtId="187" fontId="2" fillId="0" borderId="23" xfId="0" applyNumberFormat="1" applyFont="1" applyBorder="1" applyAlignment="1" applyProtection="1">
      <alignment horizontal="center"/>
      <protection locked="0"/>
    </xf>
    <xf numFmtId="187" fontId="2" fillId="0" borderId="13" xfId="0" applyNumberFormat="1" applyFont="1" applyBorder="1" applyAlignment="1" applyProtection="1">
      <alignment horizontal="center"/>
      <protection locked="0"/>
    </xf>
    <xf numFmtId="187" fontId="2" fillId="0" borderId="14" xfId="0" applyNumberFormat="1" applyFont="1" applyBorder="1" applyAlignment="1" applyProtection="1">
      <alignment horizontal="center"/>
      <protection locked="0"/>
    </xf>
    <xf numFmtId="187" fontId="2" fillId="0" borderId="16" xfId="0" applyNumberFormat="1" applyFont="1" applyBorder="1" applyAlignment="1" applyProtection="1">
      <alignment horizontal="right"/>
      <protection locked="0"/>
    </xf>
    <xf numFmtId="187" fontId="2" fillId="0" borderId="24" xfId="0" applyNumberFormat="1" applyFont="1" applyBorder="1" applyAlignment="1" applyProtection="1">
      <alignment horizontal="right"/>
      <protection locked="0"/>
    </xf>
    <xf numFmtId="187" fontId="2" fillId="0" borderId="24" xfId="0" applyNumberFormat="1" applyFont="1" applyBorder="1" applyAlignment="1" applyProtection="1">
      <alignment/>
      <protection locked="0"/>
    </xf>
    <xf numFmtId="187" fontId="2" fillId="0" borderId="16" xfId="0" applyNumberFormat="1" applyFont="1" applyBorder="1" applyAlignment="1" applyProtection="1">
      <alignment horizontal="left"/>
      <protection locked="0"/>
    </xf>
    <xf numFmtId="187" fontId="2" fillId="0" borderId="17" xfId="0" applyNumberFormat="1" applyFont="1" applyBorder="1" applyAlignment="1" applyProtection="1">
      <alignment horizontal="left"/>
      <protection locked="0"/>
    </xf>
    <xf numFmtId="187" fontId="2" fillId="0" borderId="18" xfId="0" applyNumberFormat="1" applyFont="1" applyBorder="1" applyAlignment="1" applyProtection="1">
      <alignment horizontal="left"/>
      <protection locked="0"/>
    </xf>
    <xf numFmtId="187" fontId="3" fillId="0" borderId="0" xfId="0" applyNumberFormat="1" applyFont="1" applyAlignment="1" applyProtection="1">
      <alignment horizontal="left"/>
      <protection locked="0"/>
    </xf>
    <xf numFmtId="187" fontId="2" fillId="0" borderId="12" xfId="0" applyNumberFormat="1" applyFont="1" applyBorder="1" applyAlignment="1" applyProtection="1" quotePrefix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188" fontId="2" fillId="0" borderId="16" xfId="0" applyNumberFormat="1" applyFont="1" applyBorder="1" applyAlignment="1" applyProtection="1">
      <alignment/>
      <protection locked="0"/>
    </xf>
    <xf numFmtId="188" fontId="2" fillId="0" borderId="17" xfId="0" applyNumberFormat="1" applyFont="1" applyBorder="1" applyAlignment="1" applyProtection="1">
      <alignment/>
      <protection locked="0"/>
    </xf>
    <xf numFmtId="188" fontId="2" fillId="0" borderId="18" xfId="0" applyNumberFormat="1" applyFont="1" applyBorder="1" applyAlignment="1" applyProtection="1">
      <alignment/>
      <protection locked="0"/>
    </xf>
    <xf numFmtId="188" fontId="2" fillId="0" borderId="16" xfId="0" applyNumberFormat="1" applyFont="1" applyBorder="1" applyAlignment="1" applyProtection="1">
      <alignment/>
      <protection/>
    </xf>
    <xf numFmtId="188" fontId="2" fillId="0" borderId="17" xfId="0" applyNumberFormat="1" applyFont="1" applyBorder="1" applyAlignment="1" applyProtection="1">
      <alignment/>
      <protection/>
    </xf>
    <xf numFmtId="188" fontId="2" fillId="0" borderId="18" xfId="0" applyNumberFormat="1" applyFont="1" applyBorder="1" applyAlignment="1" applyProtection="1">
      <alignment/>
      <protection/>
    </xf>
    <xf numFmtId="188" fontId="3" fillId="0" borderId="16" xfId="0" applyNumberFormat="1" applyFont="1" applyBorder="1" applyAlignment="1" applyProtection="1">
      <alignment/>
      <protection locked="0"/>
    </xf>
    <xf numFmtId="188" fontId="3" fillId="0" borderId="17" xfId="0" applyNumberFormat="1" applyFont="1" applyBorder="1" applyAlignment="1" applyProtection="1">
      <alignment/>
      <protection locked="0"/>
    </xf>
    <xf numFmtId="188" fontId="3" fillId="0" borderId="18" xfId="0" applyNumberFormat="1" applyFont="1" applyBorder="1" applyAlignment="1" applyProtection="1">
      <alignment/>
      <protection locked="0"/>
    </xf>
    <xf numFmtId="189" fontId="2" fillId="0" borderId="18" xfId="0" applyNumberFormat="1" applyFont="1" applyBorder="1" applyAlignment="1" applyProtection="1">
      <alignment/>
      <protection locked="0"/>
    </xf>
    <xf numFmtId="189" fontId="2" fillId="0" borderId="18" xfId="0" applyNumberFormat="1" applyFont="1" applyBorder="1" applyAlignment="1" applyProtection="1">
      <alignment/>
      <protection/>
    </xf>
    <xf numFmtId="189" fontId="3" fillId="0" borderId="18" xfId="0" applyNumberFormat="1" applyFont="1" applyBorder="1" applyAlignment="1" applyProtection="1">
      <alignment/>
      <protection locked="0"/>
    </xf>
    <xf numFmtId="187" fontId="3" fillId="0" borderId="23" xfId="0" applyNumberFormat="1" applyFont="1" applyBorder="1" applyAlignment="1" applyProtection="1">
      <alignment horizontal="left"/>
      <protection locked="0"/>
    </xf>
    <xf numFmtId="187" fontId="3" fillId="0" borderId="15" xfId="0" applyNumberFormat="1" applyFont="1" applyBorder="1" applyAlignment="1" applyProtection="1">
      <alignment horizontal="left"/>
      <protection locked="0"/>
    </xf>
    <xf numFmtId="186" fontId="2" fillId="0" borderId="0" xfId="0" applyFont="1" applyAlignment="1">
      <alignment/>
    </xf>
    <xf numFmtId="187" fontId="2" fillId="0" borderId="0" xfId="0" applyNumberFormat="1" applyFont="1" applyBorder="1" applyAlignment="1" applyProtection="1">
      <alignment/>
      <protection/>
    </xf>
    <xf numFmtId="187" fontId="2" fillId="0" borderId="25" xfId="0" applyNumberFormat="1" applyFont="1" applyBorder="1" applyAlignment="1" applyProtection="1">
      <alignment/>
      <protection/>
    </xf>
    <xf numFmtId="187" fontId="3" fillId="0" borderId="26" xfId="0" applyNumberFormat="1" applyFont="1" applyBorder="1" applyAlignment="1" applyProtection="1">
      <alignment horizontal="left"/>
      <protection locked="0"/>
    </xf>
    <xf numFmtId="187" fontId="2" fillId="0" borderId="10" xfId="0" applyNumberFormat="1" applyFont="1" applyBorder="1" applyAlignment="1" applyProtection="1" quotePrefix="1">
      <alignment horizontal="left"/>
      <protection locked="0"/>
    </xf>
    <xf numFmtId="187" fontId="2" fillId="0" borderId="27" xfId="0" applyNumberFormat="1" applyFont="1" applyBorder="1" applyAlignment="1" applyProtection="1">
      <alignment/>
      <protection/>
    </xf>
    <xf numFmtId="187" fontId="2" fillId="0" borderId="28" xfId="0" applyNumberFormat="1" applyFont="1" applyBorder="1" applyAlignment="1" applyProtection="1">
      <alignment/>
      <protection/>
    </xf>
    <xf numFmtId="187" fontId="2" fillId="0" borderId="23" xfId="0" applyNumberFormat="1" applyFont="1" applyBorder="1" applyAlignment="1" applyProtection="1">
      <alignment/>
      <protection/>
    </xf>
    <xf numFmtId="190" fontId="6" fillId="0" borderId="0" xfId="57" applyNumberFormat="1" applyFont="1" applyBorder="1">
      <alignment/>
      <protection/>
    </xf>
    <xf numFmtId="186" fontId="2" fillId="0" borderId="0" xfId="0" applyFont="1" applyBorder="1" applyAlignment="1">
      <alignment/>
    </xf>
    <xf numFmtId="188" fontId="6" fillId="0" borderId="0" xfId="57" applyNumberFormat="1" applyFont="1" applyBorder="1">
      <alignment/>
      <protection/>
    </xf>
    <xf numFmtId="188" fontId="2" fillId="0" borderId="28" xfId="0" applyNumberFormat="1" applyFont="1" applyBorder="1" applyAlignment="1" applyProtection="1">
      <alignment horizontal="right"/>
      <protection locked="0"/>
    </xf>
    <xf numFmtId="188" fontId="2" fillId="0" borderId="0" xfId="0" applyNumberFormat="1" applyFont="1" applyBorder="1" applyAlignment="1" applyProtection="1">
      <alignment horizontal="right"/>
      <protection locked="0"/>
    </xf>
    <xf numFmtId="2" fontId="2" fillId="0" borderId="28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 horizontal="left"/>
      <protection/>
    </xf>
    <xf numFmtId="187" fontId="2" fillId="0" borderId="10" xfId="0" applyNumberFormat="1" applyFont="1" applyBorder="1" applyAlignment="1" applyProtection="1">
      <alignment/>
      <protection/>
    </xf>
    <xf numFmtId="188" fontId="6" fillId="0" borderId="28" xfId="57" applyNumberFormat="1" applyFont="1" applyBorder="1">
      <alignment/>
      <protection/>
    </xf>
    <xf numFmtId="188" fontId="3" fillId="0" borderId="28" xfId="0" applyNumberFormat="1" applyFont="1" applyBorder="1" applyAlignment="1" applyProtection="1">
      <alignment/>
      <protection locked="0"/>
    </xf>
    <xf numFmtId="188" fontId="3" fillId="0" borderId="0" xfId="0" applyNumberFormat="1" applyFont="1" applyBorder="1" applyAlignment="1" applyProtection="1">
      <alignment/>
      <protection locked="0"/>
    </xf>
    <xf numFmtId="187" fontId="2" fillId="0" borderId="17" xfId="0" applyNumberFormat="1" applyFont="1" applyBorder="1" applyAlignment="1" applyProtection="1">
      <alignment/>
      <protection locked="0"/>
    </xf>
    <xf numFmtId="187" fontId="2" fillId="0" borderId="17" xfId="0" applyNumberFormat="1" applyFont="1" applyBorder="1" applyAlignment="1" applyProtection="1">
      <alignment horizontal="right"/>
      <protection locked="0"/>
    </xf>
    <xf numFmtId="187" fontId="2" fillId="0" borderId="28" xfId="0" applyNumberFormat="1" applyFont="1" applyBorder="1" applyAlignment="1" applyProtection="1">
      <alignment/>
      <protection locked="0"/>
    </xf>
    <xf numFmtId="187" fontId="2" fillId="0" borderId="28" xfId="0" applyNumberFormat="1" applyFont="1" applyBorder="1" applyAlignment="1" applyProtection="1">
      <alignment horizontal="right"/>
      <protection locked="0"/>
    </xf>
    <xf numFmtId="187" fontId="2" fillId="0" borderId="0" xfId="0" applyNumberFormat="1" applyFont="1" applyBorder="1" applyAlignment="1" applyProtection="1">
      <alignment/>
      <protection locked="0"/>
    </xf>
    <xf numFmtId="187" fontId="2" fillId="0" borderId="0" xfId="0" applyNumberFormat="1" applyFont="1" applyBorder="1" applyAlignment="1" applyProtection="1">
      <alignment horizontal="right"/>
      <protection locked="0"/>
    </xf>
    <xf numFmtId="186" fontId="2" fillId="0" borderId="10" xfId="0" applyFont="1" applyBorder="1" applyAlignment="1" quotePrefix="1">
      <alignment horizontal="right"/>
    </xf>
    <xf numFmtId="186" fontId="2" fillId="0" borderId="10" xfId="0" applyFont="1" applyBorder="1" applyAlignment="1">
      <alignment/>
    </xf>
    <xf numFmtId="186" fontId="2" fillId="0" borderId="28" xfId="0" applyFont="1" applyBorder="1" applyAlignment="1">
      <alignment/>
    </xf>
    <xf numFmtId="187" fontId="3" fillId="0" borderId="28" xfId="0" applyNumberFormat="1" applyFont="1" applyBorder="1" applyAlignment="1" applyProtection="1">
      <alignment/>
      <protection/>
    </xf>
    <xf numFmtId="187" fontId="2" fillId="0" borderId="18" xfId="0" applyNumberFormat="1" applyFont="1" applyBorder="1" applyAlignment="1" applyProtection="1">
      <alignment horizontal="right"/>
      <protection locked="0"/>
    </xf>
    <xf numFmtId="187" fontId="2" fillId="0" borderId="18" xfId="0" applyNumberFormat="1" applyFont="1" applyBorder="1" applyAlignment="1" applyProtection="1">
      <alignment horizontal="center"/>
      <protection locked="0"/>
    </xf>
    <xf numFmtId="186" fontId="2" fillId="0" borderId="23" xfId="0" applyFont="1" applyBorder="1" applyAlignment="1">
      <alignment/>
    </xf>
    <xf numFmtId="187" fontId="2" fillId="0" borderId="28" xfId="0" applyNumberFormat="1" applyFont="1" applyBorder="1" applyAlignment="1" applyProtection="1">
      <alignment horizontal="right"/>
      <protection/>
    </xf>
    <xf numFmtId="2" fontId="2" fillId="0" borderId="18" xfId="0" applyNumberFormat="1" applyFont="1" applyBorder="1" applyAlignment="1" applyProtection="1">
      <alignment/>
      <protection locked="0"/>
    </xf>
    <xf numFmtId="2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 applyProtection="1">
      <alignment horizontal="right"/>
      <protection locked="0"/>
    </xf>
    <xf numFmtId="2" fontId="2" fillId="0" borderId="0" xfId="0" applyNumberFormat="1" applyFont="1" applyBorder="1" applyAlignment="1" applyProtection="1">
      <alignment horizontal="right"/>
      <protection locked="0"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17" xfId="0" applyNumberFormat="1" applyFont="1" applyBorder="1" applyAlignment="1" applyProtection="1">
      <alignment/>
      <protection locked="0"/>
    </xf>
    <xf numFmtId="2" fontId="6" fillId="0" borderId="15" xfId="57" applyNumberFormat="1" applyFont="1" applyBorder="1">
      <alignment/>
      <protection/>
    </xf>
    <xf numFmtId="187" fontId="3" fillId="0" borderId="10" xfId="0" applyNumberFormat="1" applyFont="1" applyBorder="1" applyAlignment="1" applyProtection="1">
      <alignment horizontal="left"/>
      <protection locked="0"/>
    </xf>
    <xf numFmtId="187" fontId="3" fillId="0" borderId="0" xfId="0" applyNumberFormat="1" applyFont="1" applyBorder="1" applyAlignment="1" applyProtection="1">
      <alignment horizontal="left"/>
      <protection locked="0"/>
    </xf>
    <xf numFmtId="189" fontId="1" fillId="0" borderId="29" xfId="0" applyNumberFormat="1" applyFont="1" applyBorder="1" applyAlignment="1" applyProtection="1" quotePrefix="1">
      <alignment horizontal="left"/>
      <protection locked="0"/>
    </xf>
    <xf numFmtId="187" fontId="2" fillId="0" borderId="30" xfId="0" applyNumberFormat="1" applyFont="1" applyBorder="1" applyAlignment="1" applyProtection="1">
      <alignment/>
      <protection/>
    </xf>
    <xf numFmtId="2" fontId="2" fillId="0" borderId="18" xfId="0" applyNumberFormat="1" applyFont="1" applyBorder="1" applyAlignment="1" applyProtection="1">
      <alignment horizontal="right"/>
      <protection locked="0"/>
    </xf>
    <xf numFmtId="2" fontId="6" fillId="0" borderId="0" xfId="57" applyNumberFormat="1" applyFont="1" applyBorder="1">
      <alignment/>
      <protection/>
    </xf>
    <xf numFmtId="2" fontId="2" fillId="0" borderId="18" xfId="0" applyNumberFormat="1" applyFont="1" applyBorder="1" applyAlignment="1" applyProtection="1">
      <alignment/>
      <protection/>
    </xf>
    <xf numFmtId="187" fontId="2" fillId="0" borderId="28" xfId="0" applyNumberFormat="1" applyFont="1" applyBorder="1" applyAlignment="1" applyProtection="1">
      <alignment horizontal="left"/>
      <protection locked="0"/>
    </xf>
    <xf numFmtId="187" fontId="7" fillId="0" borderId="0" xfId="0" applyNumberFormat="1" applyFont="1" applyAlignment="1" applyProtection="1">
      <alignment horizontal="left"/>
      <protection locked="0"/>
    </xf>
    <xf numFmtId="187" fontId="3" fillId="0" borderId="0" xfId="0" applyNumberFormat="1" applyFont="1" applyAlignment="1" applyProtection="1">
      <alignment horizontal="left"/>
      <protection/>
    </xf>
    <xf numFmtId="188" fontId="8" fillId="0" borderId="0" xfId="0" applyNumberFormat="1" applyFont="1" applyAlignment="1" applyProtection="1">
      <alignment/>
      <protection locked="0"/>
    </xf>
    <xf numFmtId="188" fontId="0" fillId="0" borderId="0" xfId="0" applyNumberFormat="1" applyAlignment="1">
      <alignment/>
    </xf>
    <xf numFmtId="188" fontId="8" fillId="33" borderId="0" xfId="0" applyNumberFormat="1" applyFont="1" applyFill="1" applyAlignment="1" applyProtection="1">
      <alignment/>
      <protection locked="0"/>
    </xf>
    <xf numFmtId="188" fontId="0" fillId="0" borderId="0" xfId="0" applyNumberFormat="1" applyAlignment="1" applyProtection="1">
      <alignment/>
      <protection locked="0"/>
    </xf>
    <xf numFmtId="0" fontId="0" fillId="0" borderId="0" xfId="0" applyNumberFormat="1" applyAlignment="1">
      <alignment/>
    </xf>
    <xf numFmtId="188" fontId="10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188" fontId="0" fillId="0" borderId="29" xfId="0" applyNumberFormat="1" applyBorder="1" applyAlignment="1">
      <alignment/>
    </xf>
    <xf numFmtId="188" fontId="0" fillId="0" borderId="19" xfId="0" applyNumberFormat="1" applyBorder="1" applyAlignment="1" applyProtection="1">
      <alignment/>
      <protection locked="0"/>
    </xf>
    <xf numFmtId="188" fontId="0" fillId="0" borderId="15" xfId="0" applyNumberFormat="1" applyBorder="1" applyAlignment="1">
      <alignment/>
    </xf>
    <xf numFmtId="188" fontId="0" fillId="0" borderId="15" xfId="0" applyNumberFormat="1" applyBorder="1" applyAlignment="1" applyProtection="1">
      <alignment/>
      <protection locked="0"/>
    </xf>
    <xf numFmtId="188" fontId="10" fillId="0" borderId="15" xfId="0" applyNumberFormat="1" applyFont="1" applyBorder="1" applyAlignment="1" applyProtection="1">
      <alignment/>
      <protection locked="0"/>
    </xf>
    <xf numFmtId="188" fontId="10" fillId="0" borderId="0" xfId="0" applyNumberFormat="1" applyFont="1" applyAlignment="1">
      <alignment/>
    </xf>
    <xf numFmtId="188" fontId="0" fillId="0" borderId="19" xfId="0" applyNumberFormat="1" applyBorder="1" applyAlignment="1">
      <alignment/>
    </xf>
    <xf numFmtId="188" fontId="10" fillId="0" borderId="0" xfId="0" applyNumberFormat="1" applyFont="1" applyBorder="1" applyAlignment="1" applyProtection="1">
      <alignment/>
      <protection locked="0"/>
    </xf>
    <xf numFmtId="188" fontId="8" fillId="0" borderId="0" xfId="0" applyNumberFormat="1" applyFont="1" applyAlignment="1" applyProtection="1">
      <alignment horizontal="center"/>
      <protection locked="0"/>
    </xf>
    <xf numFmtId="188" fontId="0" fillId="0" borderId="0" xfId="0" applyNumberFormat="1" applyAlignment="1">
      <alignment horizontal="center"/>
    </xf>
    <xf numFmtId="188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188" fontId="10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Alignment="1">
      <alignment horizontal="center"/>
    </xf>
    <xf numFmtId="188" fontId="0" fillId="0" borderId="19" xfId="0" applyNumberFormat="1" applyBorder="1" applyAlignment="1">
      <alignment horizontal="center"/>
    </xf>
    <xf numFmtId="188" fontId="0" fillId="0" borderId="23" xfId="0" applyNumberFormat="1" applyBorder="1" applyAlignment="1">
      <alignment horizontal="center"/>
    </xf>
    <xf numFmtId="188" fontId="10" fillId="0" borderId="0" xfId="0" applyNumberFormat="1" applyFont="1" applyBorder="1" applyAlignment="1" applyProtection="1">
      <alignment horizontal="center"/>
      <protection locked="0"/>
    </xf>
    <xf numFmtId="1" fontId="0" fillId="0" borderId="19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86" fontId="2" fillId="0" borderId="29" xfId="0" applyFont="1" applyBorder="1" applyAlignment="1" quotePrefix="1">
      <alignment horizontal="right"/>
    </xf>
    <xf numFmtId="187" fontId="2" fillId="0" borderId="19" xfId="0" applyNumberFormat="1" applyFont="1" applyBorder="1" applyAlignment="1" applyProtection="1">
      <alignment horizontal="right"/>
      <protection locked="0"/>
    </xf>
    <xf numFmtId="186" fontId="2" fillId="0" borderId="29" xfId="0" applyFont="1" applyBorder="1" applyAlignment="1">
      <alignment/>
    </xf>
    <xf numFmtId="2" fontId="2" fillId="0" borderId="15" xfId="0" applyNumberFormat="1" applyFont="1" applyBorder="1" applyAlignment="1">
      <alignment/>
    </xf>
    <xf numFmtId="186" fontId="2" fillId="0" borderId="15" xfId="0" applyFont="1" applyBorder="1" applyAlignment="1">
      <alignment/>
    </xf>
    <xf numFmtId="187" fontId="3" fillId="0" borderId="15" xfId="0" applyNumberFormat="1" applyFont="1" applyBorder="1" applyAlignment="1" applyProtection="1">
      <alignment/>
      <protection/>
    </xf>
    <xf numFmtId="193" fontId="2" fillId="0" borderId="28" xfId="60" applyNumberFormat="1" applyFont="1" applyBorder="1" applyAlignment="1" applyProtection="1">
      <alignment horizontal="left"/>
      <protection locked="0"/>
    </xf>
    <xf numFmtId="188" fontId="0" fillId="0" borderId="0" xfId="0" applyNumberFormat="1" applyFont="1" applyAlignment="1">
      <alignment horizontal="center"/>
    </xf>
    <xf numFmtId="188" fontId="10" fillId="0" borderId="0" xfId="0" applyNumberFormat="1" applyFont="1" applyAlignment="1" applyProtection="1">
      <alignment horizontal="center"/>
      <protection locked="0"/>
    </xf>
    <xf numFmtId="188" fontId="0" fillId="0" borderId="0" xfId="0" applyNumberFormat="1" applyFont="1" applyAlignment="1">
      <alignment/>
    </xf>
    <xf numFmtId="187" fontId="1" fillId="0" borderId="28" xfId="0" applyNumberFormat="1" applyFont="1" applyBorder="1" applyAlignment="1" applyProtection="1">
      <alignment/>
      <protection/>
    </xf>
    <xf numFmtId="189" fontId="0" fillId="0" borderId="28" xfId="0" applyNumberFormat="1" applyFont="1" applyBorder="1" applyAlignment="1">
      <alignment horizontal="center"/>
    </xf>
    <xf numFmtId="188" fontId="0" fillId="0" borderId="10" xfId="0" applyNumberFormat="1" applyFont="1" applyBorder="1" applyAlignment="1" applyProtection="1">
      <alignment/>
      <protection locked="0"/>
    </xf>
    <xf numFmtId="188" fontId="0" fillId="0" borderId="28" xfId="0" applyNumberFormat="1" applyFont="1" applyBorder="1" applyAlignment="1" applyProtection="1">
      <alignment/>
      <protection locked="0"/>
    </xf>
    <xf numFmtId="188" fontId="11" fillId="0" borderId="28" xfId="0" applyNumberFormat="1" applyFont="1" applyBorder="1" applyAlignment="1">
      <alignment/>
    </xf>
    <xf numFmtId="188" fontId="11" fillId="0" borderId="23" xfId="0" applyNumberFormat="1" applyFont="1" applyBorder="1" applyAlignment="1">
      <alignment/>
    </xf>
    <xf numFmtId="188" fontId="11" fillId="0" borderId="26" xfId="0" applyNumberFormat="1" applyFont="1" applyBorder="1" applyAlignment="1">
      <alignment/>
    </xf>
    <xf numFmtId="187" fontId="10" fillId="0" borderId="26" xfId="0" applyNumberFormat="1" applyFont="1" applyBorder="1" applyAlignment="1" applyProtection="1">
      <alignment/>
      <protection locked="0"/>
    </xf>
    <xf numFmtId="187" fontId="10" fillId="0" borderId="26" xfId="0" applyNumberFormat="1" applyFont="1" applyBorder="1" applyAlignment="1" applyProtection="1">
      <alignment horizontal="center"/>
      <protection locked="0"/>
    </xf>
    <xf numFmtId="187" fontId="1" fillId="0" borderId="10" xfId="0" applyNumberFormat="1" applyFont="1" applyBorder="1" applyAlignment="1" applyProtection="1">
      <alignment/>
      <protection/>
    </xf>
    <xf numFmtId="187" fontId="1" fillId="0" borderId="23" xfId="0" applyNumberFormat="1" applyFont="1" applyBorder="1" applyAlignment="1" applyProtection="1">
      <alignment/>
      <protection/>
    </xf>
    <xf numFmtId="187" fontId="2" fillId="0" borderId="0" xfId="0" applyNumberFormat="1" applyFont="1" applyAlignment="1" applyProtection="1" quotePrefix="1">
      <alignment/>
      <protection/>
    </xf>
    <xf numFmtId="187" fontId="2" fillId="0" borderId="15" xfId="0" applyNumberFormat="1" applyFont="1" applyBorder="1" applyAlignment="1" applyProtection="1">
      <alignment horizontal="right"/>
      <protection locked="0"/>
    </xf>
    <xf numFmtId="187" fontId="2" fillId="0" borderId="10" xfId="0" applyNumberFormat="1" applyFont="1" applyBorder="1" applyAlignment="1" applyProtection="1">
      <alignment/>
      <protection locked="0"/>
    </xf>
    <xf numFmtId="187" fontId="2" fillId="0" borderId="28" xfId="0" applyNumberFormat="1" applyFont="1" applyBorder="1" applyAlignment="1" applyProtection="1">
      <alignment horizontal="center"/>
      <protection locked="0"/>
    </xf>
    <xf numFmtId="186" fontId="2" fillId="0" borderId="22" xfId="0" applyFont="1" applyBorder="1" applyAlignment="1">
      <alignment/>
    </xf>
    <xf numFmtId="186" fontId="2" fillId="0" borderId="18" xfId="0" applyFont="1" applyBorder="1" applyAlignment="1">
      <alignment/>
    </xf>
    <xf numFmtId="188" fontId="0" fillId="0" borderId="23" xfId="0" applyNumberFormat="1" applyBorder="1" applyAlignment="1">
      <alignment/>
    </xf>
    <xf numFmtId="187" fontId="10" fillId="0" borderId="23" xfId="0" applyNumberFormat="1" applyFont="1" applyBorder="1" applyAlignment="1" applyProtection="1">
      <alignment/>
      <protection/>
    </xf>
    <xf numFmtId="193" fontId="2" fillId="0" borderId="28" xfId="60" applyNumberFormat="1" applyFont="1" applyBorder="1" applyAlignment="1" applyProtection="1">
      <alignment horizontal="center"/>
      <protection locked="0"/>
    </xf>
    <xf numFmtId="193" fontId="2" fillId="0" borderId="15" xfId="60" applyNumberFormat="1" applyFont="1" applyBorder="1" applyAlignment="1" applyProtection="1">
      <alignment horizontal="center"/>
      <protection locked="0"/>
    </xf>
    <xf numFmtId="186" fontId="2" fillId="0" borderId="28" xfId="0" applyFont="1" applyBorder="1" applyAlignment="1">
      <alignment horizontal="center"/>
    </xf>
    <xf numFmtId="186" fontId="2" fillId="0" borderId="15" xfId="0" applyFont="1" applyBorder="1" applyAlignment="1">
      <alignment horizontal="center"/>
    </xf>
    <xf numFmtId="188" fontId="3" fillId="0" borderId="17" xfId="0" applyNumberFormat="1" applyFont="1" applyBorder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188" fontId="3" fillId="0" borderId="31" xfId="0" applyNumberFormat="1" applyFont="1" applyBorder="1" applyAlignment="1" applyProtection="1">
      <alignment horizontal="center"/>
      <protection locked="0"/>
    </xf>
    <xf numFmtId="187" fontId="2" fillId="0" borderId="23" xfId="0" applyNumberFormat="1" applyFont="1" applyBorder="1" applyAlignment="1" applyProtection="1">
      <alignment horizontal="center"/>
      <protection/>
    </xf>
    <xf numFmtId="187" fontId="2" fillId="0" borderId="19" xfId="0" applyNumberFormat="1" applyFont="1" applyBorder="1" applyAlignment="1" applyProtection="1">
      <alignment horizontal="center"/>
      <protection/>
    </xf>
    <xf numFmtId="186" fontId="2" fillId="0" borderId="22" xfId="0" applyFont="1" applyBorder="1" applyAlignment="1">
      <alignment horizontal="center"/>
    </xf>
    <xf numFmtId="189" fontId="1" fillId="0" borderId="29" xfId="0" applyNumberFormat="1" applyFont="1" applyBorder="1" applyAlignment="1" applyProtection="1" quotePrefix="1">
      <alignment horizontal="center"/>
      <protection locked="0"/>
    </xf>
    <xf numFmtId="187" fontId="2" fillId="0" borderId="10" xfId="0" applyNumberFormat="1" applyFont="1" applyBorder="1" applyAlignment="1" applyProtection="1" quotePrefix="1">
      <alignment horizontal="center"/>
      <protection locked="0"/>
    </xf>
    <xf numFmtId="187" fontId="2" fillId="0" borderId="10" xfId="0" applyNumberFormat="1" applyFont="1" applyBorder="1" applyAlignment="1" applyProtection="1">
      <alignment horizontal="center"/>
      <protection locked="0"/>
    </xf>
    <xf numFmtId="187" fontId="2" fillId="0" borderId="11" xfId="0" applyNumberFormat="1" applyFont="1" applyBorder="1" applyAlignment="1" applyProtection="1">
      <alignment horizontal="center"/>
      <protection locked="0"/>
    </xf>
    <xf numFmtId="187" fontId="2" fillId="0" borderId="12" xfId="0" applyNumberFormat="1" applyFont="1" applyBorder="1" applyAlignment="1" applyProtection="1">
      <alignment horizontal="center"/>
      <protection locked="0"/>
    </xf>
    <xf numFmtId="187" fontId="2" fillId="0" borderId="12" xfId="0" applyNumberFormat="1" applyFont="1" applyBorder="1" applyAlignment="1" applyProtection="1" quotePrefix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186" fontId="2" fillId="0" borderId="10" xfId="0" applyFont="1" applyBorder="1" applyAlignment="1" quotePrefix="1">
      <alignment horizontal="center"/>
    </xf>
    <xf numFmtId="186" fontId="2" fillId="0" borderId="29" xfId="0" applyFont="1" applyBorder="1" applyAlignment="1" quotePrefix="1">
      <alignment horizontal="center"/>
    </xf>
    <xf numFmtId="186" fontId="2" fillId="0" borderId="0" xfId="0" applyFont="1" applyAlignment="1">
      <alignment horizontal="center"/>
    </xf>
    <xf numFmtId="187" fontId="2" fillId="0" borderId="19" xfId="0" applyNumberFormat="1" applyFont="1" applyBorder="1" applyAlignment="1" applyProtection="1">
      <alignment horizontal="center"/>
      <protection locked="0"/>
    </xf>
    <xf numFmtId="188" fontId="1" fillId="10" borderId="10" xfId="0" applyNumberFormat="1" applyFont="1" applyFill="1" applyBorder="1" applyAlignment="1">
      <alignment horizontal="center"/>
    </xf>
    <xf numFmtId="188" fontId="1" fillId="10" borderId="23" xfId="0" applyNumberFormat="1" applyFont="1" applyFill="1" applyBorder="1" applyAlignment="1">
      <alignment horizontal="center"/>
    </xf>
    <xf numFmtId="188" fontId="1" fillId="10" borderId="28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unflowe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GRAPH 5: SUNFLOWER SEED AREA PLANTED AND PRODUCTION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GRAFIEK 5: SONNEBLOMSAAD OPPERVLAKTE GEPLANT EN PRODUKSIE</a:t>
            </a:r>
          </a:p>
        </c:rich>
      </c:tx>
      <c:layout>
        <c:manualLayout>
          <c:xMode val="factor"/>
          <c:yMode val="factor"/>
          <c:x val="0.05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098"/>
          <c:w val="0.933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v>Area / Oppervlakte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666699"/>
                </a:solidFill>
              </a:ln>
            </c:spPr>
            <c:trendlineType val="linear"/>
            <c:dispEq val="0"/>
            <c:dispRSqr val="0"/>
          </c:trendline>
          <c:cat>
            <c:strRef>
              <c:f>'Data-Sunflower'!$D$33:$AE$33</c:f>
              <c:strCache>
                <c:ptCount val="28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  <c:pt idx="27">
                  <c:v>2017/18*</c:v>
                </c:pt>
              </c:strCache>
            </c:strRef>
          </c:cat>
          <c:val>
            <c:numRef>
              <c:f>'Data-Sunflower'!$D$25:$AE$25</c:f>
              <c:numCache>
                <c:ptCount val="28"/>
                <c:pt idx="0">
                  <c:v>574</c:v>
                </c:pt>
                <c:pt idx="1">
                  <c:v>452</c:v>
                </c:pt>
                <c:pt idx="2">
                  <c:v>399.94399999999996</c:v>
                </c:pt>
                <c:pt idx="3">
                  <c:v>381.9459999999999</c:v>
                </c:pt>
                <c:pt idx="4">
                  <c:v>535.586</c:v>
                </c:pt>
                <c:pt idx="5">
                  <c:v>608.001</c:v>
                </c:pt>
                <c:pt idx="6">
                  <c:v>464</c:v>
                </c:pt>
                <c:pt idx="7">
                  <c:v>511</c:v>
                </c:pt>
                <c:pt idx="8">
                  <c:v>828</c:v>
                </c:pt>
                <c:pt idx="9">
                  <c:v>396.35</c:v>
                </c:pt>
                <c:pt idx="10">
                  <c:v>521.6949999999999</c:v>
                </c:pt>
                <c:pt idx="11">
                  <c:v>667.51</c:v>
                </c:pt>
                <c:pt idx="12">
                  <c:v>606.45</c:v>
                </c:pt>
                <c:pt idx="13">
                  <c:v>530</c:v>
                </c:pt>
                <c:pt idx="14">
                  <c:v>460</c:v>
                </c:pt>
                <c:pt idx="15">
                  <c:v>472.48</c:v>
                </c:pt>
                <c:pt idx="16">
                  <c:v>316.35</c:v>
                </c:pt>
                <c:pt idx="17">
                  <c:v>564.3</c:v>
                </c:pt>
                <c:pt idx="18">
                  <c:v>635.8</c:v>
                </c:pt>
                <c:pt idx="19">
                  <c:v>397.70000000000005</c:v>
                </c:pt>
                <c:pt idx="20">
                  <c:v>642.7</c:v>
                </c:pt>
                <c:pt idx="21">
                  <c:v>453.35</c:v>
                </c:pt>
                <c:pt idx="22">
                  <c:v>504.69999999999993</c:v>
                </c:pt>
                <c:pt idx="23">
                  <c:v>598.95</c:v>
                </c:pt>
                <c:pt idx="24">
                  <c:v>576</c:v>
                </c:pt>
                <c:pt idx="25">
                  <c:v>718.5</c:v>
                </c:pt>
                <c:pt idx="26">
                  <c:v>635.75</c:v>
                </c:pt>
                <c:pt idx="27">
                  <c:v>601.5</c:v>
                </c:pt>
              </c:numCache>
            </c:numRef>
          </c:val>
        </c:ser>
        <c:ser>
          <c:idx val="1"/>
          <c:order val="1"/>
          <c:tx>
            <c:v>Production/Produksie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'Data-Sunflower'!$D$33:$AE$33</c:f>
              <c:strCache>
                <c:ptCount val="28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  <c:pt idx="27">
                  <c:v>2017/18*</c:v>
                </c:pt>
              </c:strCache>
            </c:strRef>
          </c:cat>
          <c:val>
            <c:numRef>
              <c:f>'Data-Sunflower'!$D$46:$AE$46</c:f>
              <c:numCache>
                <c:ptCount val="28"/>
                <c:pt idx="0">
                  <c:v>631.3969999999999</c:v>
                </c:pt>
                <c:pt idx="1">
                  <c:v>168.78600000000003</c:v>
                </c:pt>
                <c:pt idx="2">
                  <c:v>328.847</c:v>
                </c:pt>
                <c:pt idx="3">
                  <c:v>352.226</c:v>
                </c:pt>
                <c:pt idx="4">
                  <c:v>495.71299999999997</c:v>
                </c:pt>
                <c:pt idx="5">
                  <c:v>755.001</c:v>
                </c:pt>
                <c:pt idx="6">
                  <c:v>450</c:v>
                </c:pt>
                <c:pt idx="7">
                  <c:v>562.067</c:v>
                </c:pt>
                <c:pt idx="8">
                  <c:v>1109</c:v>
                </c:pt>
                <c:pt idx="9">
                  <c:v>530.625</c:v>
                </c:pt>
                <c:pt idx="10">
                  <c:v>638.32</c:v>
                </c:pt>
                <c:pt idx="11">
                  <c:v>928.79</c:v>
                </c:pt>
                <c:pt idx="12">
                  <c:v>642.61</c:v>
                </c:pt>
                <c:pt idx="13">
                  <c:v>648</c:v>
                </c:pt>
                <c:pt idx="14">
                  <c:v>620</c:v>
                </c:pt>
                <c:pt idx="15">
                  <c:v>520</c:v>
                </c:pt>
                <c:pt idx="16">
                  <c:v>300</c:v>
                </c:pt>
                <c:pt idx="17">
                  <c:v>872</c:v>
                </c:pt>
                <c:pt idx="18">
                  <c:v>801</c:v>
                </c:pt>
                <c:pt idx="19">
                  <c:v>490</c:v>
                </c:pt>
                <c:pt idx="20">
                  <c:v>860</c:v>
                </c:pt>
                <c:pt idx="21">
                  <c:v>522</c:v>
                </c:pt>
                <c:pt idx="22">
                  <c:v>557</c:v>
                </c:pt>
                <c:pt idx="23">
                  <c:v>832</c:v>
                </c:pt>
                <c:pt idx="24">
                  <c:v>663</c:v>
                </c:pt>
                <c:pt idx="25">
                  <c:v>755</c:v>
                </c:pt>
                <c:pt idx="26">
                  <c:v>874.595</c:v>
                </c:pt>
                <c:pt idx="27">
                  <c:v>792.255</c:v>
                </c:pt>
              </c:numCache>
            </c:numRef>
          </c:val>
        </c:ser>
        <c:axId val="63008933"/>
        <c:axId val="30209486"/>
      </c:barChart>
      <c:lineChart>
        <c:grouping val="standard"/>
        <c:varyColors val="0"/>
        <c:ser>
          <c:idx val="2"/>
          <c:order val="2"/>
          <c:tx>
            <c:v>Yield/Opbrengs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'Data-Sunflower'!$D$33:$AD$33</c:f>
              <c:strCache>
                <c:ptCount val="27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  <c:pt idx="26">
                  <c:v>2016/17</c:v>
                </c:pt>
              </c:strCache>
            </c:strRef>
          </c:cat>
          <c:val>
            <c:numRef>
              <c:f>'Data-Sunflower'!$D$67:$AE$67</c:f>
              <c:numCache>
                <c:ptCount val="28"/>
                <c:pt idx="0">
                  <c:v>1.0999947735191637</c:v>
                </c:pt>
                <c:pt idx="1">
                  <c:v>0.37342035398230095</c:v>
                </c:pt>
                <c:pt idx="2">
                  <c:v>0.8222326125657592</c:v>
                </c:pt>
                <c:pt idx="3">
                  <c:v>0.9221879532708814</c:v>
                </c:pt>
                <c:pt idx="4">
                  <c:v>0.9255525723226521</c:v>
                </c:pt>
                <c:pt idx="5">
                  <c:v>1.2417759181317136</c:v>
                </c:pt>
                <c:pt idx="6">
                  <c:v>0.9698275862068966</c:v>
                </c:pt>
                <c:pt idx="7">
                  <c:v>1.09993542074364</c:v>
                </c:pt>
                <c:pt idx="8">
                  <c:v>1.3393719806763285</c:v>
                </c:pt>
                <c:pt idx="9">
                  <c:v>1.3387788570707706</c:v>
                </c:pt>
                <c:pt idx="10">
                  <c:v>1.2235501586175832</c:v>
                </c:pt>
                <c:pt idx="11">
                  <c:v>1.3914248475678266</c:v>
                </c:pt>
                <c:pt idx="12">
                  <c:v>1.0596256904938577</c:v>
                </c:pt>
                <c:pt idx="13">
                  <c:v>1.2226415094339622</c:v>
                </c:pt>
                <c:pt idx="14">
                  <c:v>1.3478260869565217</c:v>
                </c:pt>
                <c:pt idx="15">
                  <c:v>1.1005756857433118</c:v>
                </c:pt>
                <c:pt idx="16">
                  <c:v>0.9483167377904219</c:v>
                </c:pt>
                <c:pt idx="17">
                  <c:v>1.5452773347510191</c:v>
                </c:pt>
                <c:pt idx="18">
                  <c:v>1.2598301352626613</c:v>
                </c:pt>
                <c:pt idx="19">
                  <c:v>1.2320844857933113</c:v>
                </c:pt>
                <c:pt idx="20">
                  <c:v>1.3381048700793525</c:v>
                </c:pt>
                <c:pt idx="21">
                  <c:v>1.151428256314106</c:v>
                </c:pt>
                <c:pt idx="22">
                  <c:v>1.103625916385972</c:v>
                </c:pt>
                <c:pt idx="23">
                  <c:v>1.3890975874446947</c:v>
                </c:pt>
                <c:pt idx="24">
                  <c:v>1.1510416666666667</c:v>
                </c:pt>
                <c:pt idx="25">
                  <c:v>1.0508002783576895</c:v>
                </c:pt>
                <c:pt idx="26">
                  <c:v>1.3756901297679907</c:v>
                </c:pt>
                <c:pt idx="27">
                  <c:v>1.3171321695760598</c:v>
                </c:pt>
              </c:numCache>
            </c:numRef>
          </c:val>
          <c:smooth val="0"/>
        </c:ser>
        <c:axId val="3449919"/>
        <c:axId val="31049272"/>
      </c:lineChart>
      <c:catAx>
        <c:axId val="63008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Production years </a:t>
                </a:r>
              </a:p>
            </c:rich>
          </c:tx>
          <c:layout>
            <c:manualLayout>
              <c:xMode val="factor"/>
              <c:yMode val="factor"/>
              <c:x val="-0.023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0209486"/>
        <c:crosses val="autoZero"/>
        <c:auto val="1"/>
        <c:lblOffset val="100"/>
        <c:tickLblSkip val="1"/>
        <c:noMultiLvlLbl val="0"/>
      </c:catAx>
      <c:valAx>
        <c:axId val="30209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Thousand ha or ton 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08933"/>
        <c:crossesAt val="1"/>
        <c:crossBetween val="between"/>
        <c:dispUnits/>
      </c:valAx>
      <c:catAx>
        <c:axId val="3449919"/>
        <c:scaling>
          <c:orientation val="minMax"/>
        </c:scaling>
        <c:axPos val="b"/>
        <c:delete val="1"/>
        <c:majorTickMark val="out"/>
        <c:minorTickMark val="none"/>
        <c:tickLblPos val="nextTo"/>
        <c:crossAx val="31049272"/>
        <c:crosses val="autoZero"/>
        <c:auto val="1"/>
        <c:lblOffset val="100"/>
        <c:tickLblSkip val="1"/>
        <c:noMultiLvlLbl val="0"/>
      </c:catAx>
      <c:valAx>
        <c:axId val="31049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ton/ha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99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875"/>
          <c:y val="0.946"/>
          <c:w val="0.908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RSA SUNFLOWER SEED: AREA PLANTED, PRODUCTION &amp; YIELD</a:t>
            </a:r>
          </a:p>
        </c:rich>
      </c:tx>
      <c:layout>
        <c:manualLayout>
          <c:xMode val="factor"/>
          <c:yMode val="factor"/>
          <c:x val="-0.054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2375"/>
          <c:w val="0.911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v>Area planted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8080"/>
                </a:solidFill>
              </a:ln>
            </c:spPr>
            <c:trendlineType val="exp"/>
            <c:dispEq val="0"/>
            <c:dispRSqr val="0"/>
          </c:trendline>
          <c:cat>
            <c:strRef>
              <c:f>'Data-Sunflower'!$G$12:$AA$12</c:f>
              <c:strCache>
                <c:ptCount val="21"/>
                <c:pt idx="0">
                  <c:v>1993/94</c:v>
                </c:pt>
                <c:pt idx="1">
                  <c:v>1994/95</c:v>
                </c:pt>
                <c:pt idx="2">
                  <c:v>1995/96</c:v>
                </c:pt>
                <c:pt idx="3">
                  <c:v>1996/97</c:v>
                </c:pt>
                <c:pt idx="4">
                  <c:v>1997/98</c:v>
                </c:pt>
                <c:pt idx="5">
                  <c:v>1998/99</c:v>
                </c:pt>
                <c:pt idx="6">
                  <c:v>1999/2000</c:v>
                </c:pt>
                <c:pt idx="7">
                  <c:v>2000/01</c:v>
                </c:pt>
                <c:pt idx="8">
                  <c:v>2001/02</c:v>
                </c:pt>
                <c:pt idx="9">
                  <c:v>2002/03</c:v>
                </c:pt>
                <c:pt idx="10">
                  <c:v>2003/04</c:v>
                </c:pt>
                <c:pt idx="11">
                  <c:v>2004/05</c:v>
                </c:pt>
                <c:pt idx="12">
                  <c:v>2005/06</c:v>
                </c:pt>
                <c:pt idx="13">
                  <c:v>2006/07</c:v>
                </c:pt>
                <c:pt idx="14">
                  <c:v>2007/08</c:v>
                </c:pt>
                <c:pt idx="15">
                  <c:v>2008/09</c:v>
                </c:pt>
                <c:pt idx="16">
                  <c:v>2009/10</c:v>
                </c:pt>
                <c:pt idx="17">
                  <c:v>2010/11</c:v>
                </c:pt>
                <c:pt idx="18">
                  <c:v>2011/12</c:v>
                </c:pt>
                <c:pt idx="19">
                  <c:v>2012/13</c:v>
                </c:pt>
                <c:pt idx="20">
                  <c:v>2013/14</c:v>
                </c:pt>
              </c:strCache>
            </c:strRef>
          </c:cat>
          <c:val>
            <c:numRef>
              <c:f>'Data-Sunflower'!$G$25:$AA$25</c:f>
              <c:numCache>
                <c:ptCount val="21"/>
                <c:pt idx="0">
                  <c:v>381.9459999999999</c:v>
                </c:pt>
                <c:pt idx="1">
                  <c:v>535.586</c:v>
                </c:pt>
                <c:pt idx="2">
                  <c:v>608.001</c:v>
                </c:pt>
                <c:pt idx="3">
                  <c:v>464</c:v>
                </c:pt>
                <c:pt idx="4">
                  <c:v>511</c:v>
                </c:pt>
                <c:pt idx="5">
                  <c:v>828</c:v>
                </c:pt>
                <c:pt idx="6">
                  <c:v>396.35</c:v>
                </c:pt>
                <c:pt idx="7">
                  <c:v>521.6949999999999</c:v>
                </c:pt>
                <c:pt idx="8">
                  <c:v>667.51</c:v>
                </c:pt>
                <c:pt idx="9">
                  <c:v>606.45</c:v>
                </c:pt>
                <c:pt idx="10">
                  <c:v>530</c:v>
                </c:pt>
                <c:pt idx="11">
                  <c:v>460</c:v>
                </c:pt>
                <c:pt idx="12">
                  <c:v>472.48</c:v>
                </c:pt>
                <c:pt idx="13">
                  <c:v>316.35</c:v>
                </c:pt>
                <c:pt idx="14">
                  <c:v>564.3</c:v>
                </c:pt>
                <c:pt idx="15">
                  <c:v>635.8</c:v>
                </c:pt>
                <c:pt idx="16">
                  <c:v>397.70000000000005</c:v>
                </c:pt>
                <c:pt idx="17">
                  <c:v>642.7</c:v>
                </c:pt>
                <c:pt idx="18">
                  <c:v>453.35</c:v>
                </c:pt>
                <c:pt idx="19">
                  <c:v>504.69999999999993</c:v>
                </c:pt>
                <c:pt idx="20">
                  <c:v>598.95</c:v>
                </c:pt>
              </c:numCache>
            </c:numRef>
          </c:val>
        </c:ser>
        <c:ser>
          <c:idx val="1"/>
          <c:order val="1"/>
          <c:tx>
            <c:v>Total production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00CCFF"/>
                </a:solidFill>
              </a:ln>
            </c:spPr>
            <c:trendlineType val="exp"/>
            <c:dispEq val="0"/>
            <c:dispRSqr val="0"/>
          </c:trendline>
          <c:cat>
            <c:strRef>
              <c:f>'Data-Sunflower'!$G$12:$AA$12</c:f>
              <c:strCache>
                <c:ptCount val="21"/>
                <c:pt idx="0">
                  <c:v>1993/94</c:v>
                </c:pt>
                <c:pt idx="1">
                  <c:v>1994/95</c:v>
                </c:pt>
                <c:pt idx="2">
                  <c:v>1995/96</c:v>
                </c:pt>
                <c:pt idx="3">
                  <c:v>1996/97</c:v>
                </c:pt>
                <c:pt idx="4">
                  <c:v>1997/98</c:v>
                </c:pt>
                <c:pt idx="5">
                  <c:v>1998/99</c:v>
                </c:pt>
                <c:pt idx="6">
                  <c:v>1999/2000</c:v>
                </c:pt>
                <c:pt idx="7">
                  <c:v>2000/01</c:v>
                </c:pt>
                <c:pt idx="8">
                  <c:v>2001/02</c:v>
                </c:pt>
                <c:pt idx="9">
                  <c:v>2002/03</c:v>
                </c:pt>
                <c:pt idx="10">
                  <c:v>2003/04</c:v>
                </c:pt>
                <c:pt idx="11">
                  <c:v>2004/05</c:v>
                </c:pt>
                <c:pt idx="12">
                  <c:v>2005/06</c:v>
                </c:pt>
                <c:pt idx="13">
                  <c:v>2006/07</c:v>
                </c:pt>
                <c:pt idx="14">
                  <c:v>2007/08</c:v>
                </c:pt>
                <c:pt idx="15">
                  <c:v>2008/09</c:v>
                </c:pt>
                <c:pt idx="16">
                  <c:v>2009/10</c:v>
                </c:pt>
                <c:pt idx="17">
                  <c:v>2010/11</c:v>
                </c:pt>
                <c:pt idx="18">
                  <c:v>2011/12</c:v>
                </c:pt>
                <c:pt idx="19">
                  <c:v>2012/13</c:v>
                </c:pt>
                <c:pt idx="20">
                  <c:v>2013/14</c:v>
                </c:pt>
              </c:strCache>
            </c:strRef>
          </c:cat>
          <c:val>
            <c:numRef>
              <c:f>'Data-Sunflower'!$G$46:$AA$46</c:f>
              <c:numCache>
                <c:ptCount val="21"/>
                <c:pt idx="0">
                  <c:v>352.226</c:v>
                </c:pt>
                <c:pt idx="1">
                  <c:v>495.71299999999997</c:v>
                </c:pt>
                <c:pt idx="2">
                  <c:v>755.001</c:v>
                </c:pt>
                <c:pt idx="3">
                  <c:v>450</c:v>
                </c:pt>
                <c:pt idx="4">
                  <c:v>562.067</c:v>
                </c:pt>
                <c:pt idx="5">
                  <c:v>1109</c:v>
                </c:pt>
                <c:pt idx="6">
                  <c:v>530.625</c:v>
                </c:pt>
                <c:pt idx="7">
                  <c:v>638.32</c:v>
                </c:pt>
                <c:pt idx="8">
                  <c:v>928.79</c:v>
                </c:pt>
                <c:pt idx="9">
                  <c:v>642.61</c:v>
                </c:pt>
                <c:pt idx="10">
                  <c:v>648</c:v>
                </c:pt>
                <c:pt idx="11">
                  <c:v>620</c:v>
                </c:pt>
                <c:pt idx="12">
                  <c:v>520</c:v>
                </c:pt>
                <c:pt idx="13">
                  <c:v>300</c:v>
                </c:pt>
                <c:pt idx="14">
                  <c:v>872</c:v>
                </c:pt>
                <c:pt idx="15">
                  <c:v>801</c:v>
                </c:pt>
                <c:pt idx="16">
                  <c:v>490</c:v>
                </c:pt>
                <c:pt idx="17">
                  <c:v>860</c:v>
                </c:pt>
                <c:pt idx="18">
                  <c:v>522</c:v>
                </c:pt>
                <c:pt idx="19">
                  <c:v>557</c:v>
                </c:pt>
                <c:pt idx="20">
                  <c:v>832</c:v>
                </c:pt>
              </c:numCache>
            </c:numRef>
          </c:val>
        </c:ser>
        <c:axId val="66309519"/>
        <c:axId val="59914760"/>
      </c:barChart>
      <c:lineChart>
        <c:grouping val="standard"/>
        <c:varyColors val="0"/>
        <c:ser>
          <c:idx val="2"/>
          <c:order val="2"/>
          <c:tx>
            <c:v>Yield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38100">
                <a:solidFill>
                  <a:srgbClr val="FFCC00"/>
                </a:solidFill>
              </a:ln>
            </c:spPr>
            <c:trendlineType val="exp"/>
            <c:dispEq val="0"/>
            <c:dispRSqr val="0"/>
          </c:trendline>
          <c:cat>
            <c:strRef>
              <c:f>'Data-Sunflower'!$G$12:$AA$12</c:f>
              <c:strCache>
                <c:ptCount val="21"/>
                <c:pt idx="0">
                  <c:v>1993/94</c:v>
                </c:pt>
                <c:pt idx="1">
                  <c:v>1994/95</c:v>
                </c:pt>
                <c:pt idx="2">
                  <c:v>1995/96</c:v>
                </c:pt>
                <c:pt idx="3">
                  <c:v>1996/97</c:v>
                </c:pt>
                <c:pt idx="4">
                  <c:v>1997/98</c:v>
                </c:pt>
                <c:pt idx="5">
                  <c:v>1998/99</c:v>
                </c:pt>
                <c:pt idx="6">
                  <c:v>1999/2000</c:v>
                </c:pt>
                <c:pt idx="7">
                  <c:v>2000/01</c:v>
                </c:pt>
                <c:pt idx="8">
                  <c:v>2001/02</c:v>
                </c:pt>
                <c:pt idx="9">
                  <c:v>2002/03</c:v>
                </c:pt>
                <c:pt idx="10">
                  <c:v>2003/04</c:v>
                </c:pt>
                <c:pt idx="11">
                  <c:v>2004/05</c:v>
                </c:pt>
                <c:pt idx="12">
                  <c:v>2005/06</c:v>
                </c:pt>
                <c:pt idx="13">
                  <c:v>2006/07</c:v>
                </c:pt>
                <c:pt idx="14">
                  <c:v>2007/08</c:v>
                </c:pt>
                <c:pt idx="15">
                  <c:v>2008/09</c:v>
                </c:pt>
                <c:pt idx="16">
                  <c:v>2009/10</c:v>
                </c:pt>
                <c:pt idx="17">
                  <c:v>2010/11</c:v>
                </c:pt>
                <c:pt idx="18">
                  <c:v>2011/12</c:v>
                </c:pt>
                <c:pt idx="19">
                  <c:v>2012/13</c:v>
                </c:pt>
                <c:pt idx="20">
                  <c:v>2013/14</c:v>
                </c:pt>
              </c:strCache>
            </c:strRef>
          </c:cat>
          <c:val>
            <c:numRef>
              <c:f>'Data-Sunflower'!$G$67:$AA$67</c:f>
              <c:numCache>
                <c:ptCount val="21"/>
                <c:pt idx="0">
                  <c:v>0.9221879532708814</c:v>
                </c:pt>
                <c:pt idx="1">
                  <c:v>0.9255525723226521</c:v>
                </c:pt>
                <c:pt idx="2">
                  <c:v>1.2417759181317136</c:v>
                </c:pt>
                <c:pt idx="3">
                  <c:v>0.9698275862068966</c:v>
                </c:pt>
                <c:pt idx="4">
                  <c:v>1.09993542074364</c:v>
                </c:pt>
                <c:pt idx="5">
                  <c:v>1.3393719806763285</c:v>
                </c:pt>
                <c:pt idx="6">
                  <c:v>1.3387788570707706</c:v>
                </c:pt>
                <c:pt idx="7">
                  <c:v>1.2235501586175832</c:v>
                </c:pt>
                <c:pt idx="8">
                  <c:v>1.3914248475678266</c:v>
                </c:pt>
                <c:pt idx="9">
                  <c:v>1.0596256904938577</c:v>
                </c:pt>
                <c:pt idx="10">
                  <c:v>1.2226415094339622</c:v>
                </c:pt>
                <c:pt idx="11">
                  <c:v>1.3478260869565217</c:v>
                </c:pt>
                <c:pt idx="12">
                  <c:v>1.1005756857433118</c:v>
                </c:pt>
                <c:pt idx="13">
                  <c:v>0.9483167377904219</c:v>
                </c:pt>
                <c:pt idx="14">
                  <c:v>1.5452773347510191</c:v>
                </c:pt>
                <c:pt idx="15">
                  <c:v>1.2598301352626613</c:v>
                </c:pt>
                <c:pt idx="16">
                  <c:v>1.2320844857933113</c:v>
                </c:pt>
                <c:pt idx="17">
                  <c:v>1.3381048700793525</c:v>
                </c:pt>
                <c:pt idx="18">
                  <c:v>1.151428256314106</c:v>
                </c:pt>
                <c:pt idx="19">
                  <c:v>1.103625916385972</c:v>
                </c:pt>
                <c:pt idx="20">
                  <c:v>1.3890975874446947</c:v>
                </c:pt>
              </c:numCache>
            </c:numRef>
          </c:val>
          <c:smooth val="0"/>
        </c:ser>
        <c:axId val="2361929"/>
        <c:axId val="21257362"/>
      </c:lineChart>
      <c:catAx>
        <c:axId val="66309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Production years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914760"/>
        <c:crosses val="autoZero"/>
        <c:auto val="1"/>
        <c:lblOffset val="100"/>
        <c:tickLblSkip val="1"/>
        <c:noMultiLvlLbl val="0"/>
      </c:catAx>
      <c:valAx>
        <c:axId val="59914760"/>
        <c:scaling>
          <c:orientation val="minMax"/>
          <c:max val="12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THOUSAND HA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309519"/>
        <c:crossesAt val="1"/>
        <c:crossBetween val="between"/>
        <c:dispUnits/>
      </c:valAx>
      <c:catAx>
        <c:axId val="2361929"/>
        <c:scaling>
          <c:orientation val="minMax"/>
        </c:scaling>
        <c:axPos val="b"/>
        <c:delete val="1"/>
        <c:majorTickMark val="out"/>
        <c:minorTickMark val="none"/>
        <c:tickLblPos val="nextTo"/>
        <c:crossAx val="21257362"/>
        <c:crosses val="autoZero"/>
        <c:auto val="1"/>
        <c:lblOffset val="100"/>
        <c:tickLblSkip val="1"/>
        <c:noMultiLvlLbl val="0"/>
      </c:catAx>
      <c:valAx>
        <c:axId val="21257362"/>
        <c:scaling>
          <c:orientation val="minMax"/>
          <c:max val="1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TON/HA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1929"/>
        <c:crosses val="max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8"/>
          <c:y val="0.03075"/>
          <c:w val="0.88975"/>
          <c:h val="0.1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GRAPH 5: SUNFLOWER SEED AREA PLANTED AND PRODUCTION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GRAFIEK 5: SONNEBLOMSAAD OPPERVLAKTE GEPLANT EN PRODUKSIE</a:t>
            </a:r>
          </a:p>
        </c:rich>
      </c:tx>
      <c:layout>
        <c:manualLayout>
          <c:xMode val="factor"/>
          <c:yMode val="factor"/>
          <c:x val="-0.022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09925"/>
          <c:w val="0.8837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v>Oppervlakte / Area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'Data-Sunflower'!$D$12:$AB$12</c:f>
              <c:strCache>
                <c:ptCount val="25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</c:strCache>
            </c:strRef>
          </c:cat>
          <c:val>
            <c:numRef>
              <c:f>'Data-Sunflower'!$D$25:$AB$25</c:f>
              <c:numCache>
                <c:ptCount val="25"/>
                <c:pt idx="0">
                  <c:v>574</c:v>
                </c:pt>
                <c:pt idx="1">
                  <c:v>452</c:v>
                </c:pt>
                <c:pt idx="2">
                  <c:v>399.94399999999996</c:v>
                </c:pt>
                <c:pt idx="3">
                  <c:v>381.9459999999999</c:v>
                </c:pt>
                <c:pt idx="4">
                  <c:v>535.586</c:v>
                </c:pt>
                <c:pt idx="5">
                  <c:v>608.001</c:v>
                </c:pt>
                <c:pt idx="6">
                  <c:v>464</c:v>
                </c:pt>
                <c:pt idx="7">
                  <c:v>511</c:v>
                </c:pt>
                <c:pt idx="8">
                  <c:v>828</c:v>
                </c:pt>
                <c:pt idx="9">
                  <c:v>396.35</c:v>
                </c:pt>
                <c:pt idx="10">
                  <c:v>521.6949999999999</c:v>
                </c:pt>
                <c:pt idx="11">
                  <c:v>667.51</c:v>
                </c:pt>
                <c:pt idx="12">
                  <c:v>606.45</c:v>
                </c:pt>
                <c:pt idx="13">
                  <c:v>530</c:v>
                </c:pt>
                <c:pt idx="14">
                  <c:v>460</c:v>
                </c:pt>
                <c:pt idx="15">
                  <c:v>472.48</c:v>
                </c:pt>
                <c:pt idx="16">
                  <c:v>316.35</c:v>
                </c:pt>
                <c:pt idx="17">
                  <c:v>564.3</c:v>
                </c:pt>
                <c:pt idx="18">
                  <c:v>635.8</c:v>
                </c:pt>
                <c:pt idx="19">
                  <c:v>397.70000000000005</c:v>
                </c:pt>
                <c:pt idx="20">
                  <c:v>642.7</c:v>
                </c:pt>
                <c:pt idx="21">
                  <c:v>453.35</c:v>
                </c:pt>
                <c:pt idx="22">
                  <c:v>504.69999999999993</c:v>
                </c:pt>
                <c:pt idx="23">
                  <c:v>598.95</c:v>
                </c:pt>
                <c:pt idx="24">
                  <c:v>576</c:v>
                </c:pt>
              </c:numCache>
            </c:numRef>
          </c:val>
        </c:ser>
        <c:ser>
          <c:idx val="1"/>
          <c:order val="1"/>
          <c:tx>
            <c:v>Produksie / Production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'Data-Sunflower'!$D$12:$AB$12</c:f>
              <c:strCache>
                <c:ptCount val="25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</c:strCache>
            </c:strRef>
          </c:cat>
          <c:val>
            <c:numRef>
              <c:f>'Data-Sunflower'!$D$46:$AB$46</c:f>
              <c:numCache>
                <c:ptCount val="25"/>
                <c:pt idx="0">
                  <c:v>631.3969999999999</c:v>
                </c:pt>
                <c:pt idx="1">
                  <c:v>168.78600000000003</c:v>
                </c:pt>
                <c:pt idx="2">
                  <c:v>328.847</c:v>
                </c:pt>
                <c:pt idx="3">
                  <c:v>352.226</c:v>
                </c:pt>
                <c:pt idx="4">
                  <c:v>495.71299999999997</c:v>
                </c:pt>
                <c:pt idx="5">
                  <c:v>755.001</c:v>
                </c:pt>
                <c:pt idx="6">
                  <c:v>450</c:v>
                </c:pt>
                <c:pt idx="7">
                  <c:v>562.067</c:v>
                </c:pt>
                <c:pt idx="8">
                  <c:v>1109</c:v>
                </c:pt>
                <c:pt idx="9">
                  <c:v>530.625</c:v>
                </c:pt>
                <c:pt idx="10">
                  <c:v>638.32</c:v>
                </c:pt>
                <c:pt idx="11">
                  <c:v>928.79</c:v>
                </c:pt>
                <c:pt idx="12">
                  <c:v>642.61</c:v>
                </c:pt>
                <c:pt idx="13">
                  <c:v>648</c:v>
                </c:pt>
                <c:pt idx="14">
                  <c:v>620</c:v>
                </c:pt>
                <c:pt idx="15">
                  <c:v>520</c:v>
                </c:pt>
                <c:pt idx="16">
                  <c:v>300</c:v>
                </c:pt>
                <c:pt idx="17">
                  <c:v>872</c:v>
                </c:pt>
                <c:pt idx="18">
                  <c:v>801</c:v>
                </c:pt>
                <c:pt idx="19">
                  <c:v>490</c:v>
                </c:pt>
                <c:pt idx="20">
                  <c:v>860</c:v>
                </c:pt>
                <c:pt idx="21">
                  <c:v>522</c:v>
                </c:pt>
                <c:pt idx="22">
                  <c:v>557</c:v>
                </c:pt>
                <c:pt idx="23">
                  <c:v>832</c:v>
                </c:pt>
                <c:pt idx="24">
                  <c:v>663</c:v>
                </c:pt>
              </c:numCache>
            </c:numRef>
          </c:val>
        </c:ser>
        <c:axId val="57098531"/>
        <c:axId val="44124732"/>
      </c:barChart>
      <c:lineChart>
        <c:grouping val="standard"/>
        <c:varyColors val="0"/>
        <c:ser>
          <c:idx val="2"/>
          <c:order val="2"/>
          <c:tx>
            <c:v>Yield / Opbrengs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'Data-Sunflower'!$D$67:$AB$67</c:f>
              <c:numCache>
                <c:ptCount val="25"/>
                <c:pt idx="0">
                  <c:v>1.0999947735191637</c:v>
                </c:pt>
                <c:pt idx="1">
                  <c:v>0.37342035398230095</c:v>
                </c:pt>
                <c:pt idx="2">
                  <c:v>0.8222326125657592</c:v>
                </c:pt>
                <c:pt idx="3">
                  <c:v>0.9221879532708814</c:v>
                </c:pt>
                <c:pt idx="4">
                  <c:v>0.9255525723226521</c:v>
                </c:pt>
                <c:pt idx="5">
                  <c:v>1.2417759181317136</c:v>
                </c:pt>
                <c:pt idx="6">
                  <c:v>0.9698275862068966</c:v>
                </c:pt>
                <c:pt idx="7">
                  <c:v>1.09993542074364</c:v>
                </c:pt>
                <c:pt idx="8">
                  <c:v>1.3393719806763285</c:v>
                </c:pt>
                <c:pt idx="9">
                  <c:v>1.3387788570707706</c:v>
                </c:pt>
                <c:pt idx="10">
                  <c:v>1.2235501586175832</c:v>
                </c:pt>
                <c:pt idx="11">
                  <c:v>1.3914248475678266</c:v>
                </c:pt>
                <c:pt idx="12">
                  <c:v>1.0596256904938577</c:v>
                </c:pt>
                <c:pt idx="13">
                  <c:v>1.2226415094339622</c:v>
                </c:pt>
                <c:pt idx="14">
                  <c:v>1.3478260869565217</c:v>
                </c:pt>
                <c:pt idx="15">
                  <c:v>1.1005756857433118</c:v>
                </c:pt>
                <c:pt idx="16">
                  <c:v>0.9483167377904219</c:v>
                </c:pt>
                <c:pt idx="17">
                  <c:v>1.5452773347510191</c:v>
                </c:pt>
                <c:pt idx="18">
                  <c:v>1.2598301352626613</c:v>
                </c:pt>
                <c:pt idx="19">
                  <c:v>1.2320844857933113</c:v>
                </c:pt>
                <c:pt idx="20">
                  <c:v>1.3381048700793525</c:v>
                </c:pt>
                <c:pt idx="21">
                  <c:v>1.151428256314106</c:v>
                </c:pt>
                <c:pt idx="22">
                  <c:v>1.103625916385972</c:v>
                </c:pt>
                <c:pt idx="23">
                  <c:v>1.3890975874446947</c:v>
                </c:pt>
                <c:pt idx="24">
                  <c:v>1.1510416666666667</c:v>
                </c:pt>
              </c:numCache>
            </c:numRef>
          </c:val>
          <c:smooth val="0"/>
        </c:ser>
        <c:axId val="61578269"/>
        <c:axId val="17333510"/>
      </c:lineChart>
      <c:catAx>
        <c:axId val="57098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Produksiejare / Production years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124732"/>
        <c:crosses val="autoZero"/>
        <c:auto val="1"/>
        <c:lblOffset val="100"/>
        <c:tickLblSkip val="1"/>
        <c:noMultiLvlLbl val="0"/>
      </c:catAx>
      <c:valAx>
        <c:axId val="44124732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Duisend ton of ha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Thousand ton or ha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098531"/>
        <c:crossesAt val="1"/>
        <c:crossBetween val="between"/>
        <c:dispUnits/>
      </c:valAx>
      <c:catAx>
        <c:axId val="61578269"/>
        <c:scaling>
          <c:orientation val="minMax"/>
        </c:scaling>
        <c:axPos val="b"/>
        <c:delete val="1"/>
        <c:majorTickMark val="out"/>
        <c:minorTickMark val="none"/>
        <c:tickLblPos val="nextTo"/>
        <c:crossAx val="17333510"/>
        <c:crosses val="autoZero"/>
        <c:auto val="1"/>
        <c:lblOffset val="100"/>
        <c:tickLblSkip val="1"/>
        <c:noMultiLvlLbl val="0"/>
      </c:catAx>
      <c:valAx>
        <c:axId val="17333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5782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25"/>
          <c:y val="0.95125"/>
          <c:w val="0.672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RSA Sonneblom: Oppervlakte , produksie en opbrengs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1075"/>
          <c:w val="0.9477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v>Area planted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'Data-Sunflower'!$D$12:$AA$12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</c:strCache>
            </c:strRef>
          </c:cat>
          <c:val>
            <c:numRef>
              <c:f>'Data-Sunflower'!$D$25:$AA$25</c:f>
              <c:numCache>
                <c:ptCount val="24"/>
                <c:pt idx="0">
                  <c:v>574</c:v>
                </c:pt>
                <c:pt idx="1">
                  <c:v>452</c:v>
                </c:pt>
                <c:pt idx="2">
                  <c:v>399.94399999999996</c:v>
                </c:pt>
                <c:pt idx="3">
                  <c:v>381.9459999999999</c:v>
                </c:pt>
                <c:pt idx="4">
                  <c:v>535.586</c:v>
                </c:pt>
                <c:pt idx="5">
                  <c:v>608.001</c:v>
                </c:pt>
                <c:pt idx="6">
                  <c:v>464</c:v>
                </c:pt>
                <c:pt idx="7">
                  <c:v>511</c:v>
                </c:pt>
                <c:pt idx="8">
                  <c:v>828</c:v>
                </c:pt>
                <c:pt idx="9">
                  <c:v>396.35</c:v>
                </c:pt>
                <c:pt idx="10">
                  <c:v>521.6949999999999</c:v>
                </c:pt>
                <c:pt idx="11">
                  <c:v>667.51</c:v>
                </c:pt>
                <c:pt idx="12">
                  <c:v>606.45</c:v>
                </c:pt>
                <c:pt idx="13">
                  <c:v>530</c:v>
                </c:pt>
                <c:pt idx="14">
                  <c:v>460</c:v>
                </c:pt>
                <c:pt idx="15">
                  <c:v>472.48</c:v>
                </c:pt>
                <c:pt idx="16">
                  <c:v>316.35</c:v>
                </c:pt>
                <c:pt idx="17">
                  <c:v>564.3</c:v>
                </c:pt>
                <c:pt idx="18">
                  <c:v>635.8</c:v>
                </c:pt>
                <c:pt idx="19">
                  <c:v>397.70000000000005</c:v>
                </c:pt>
                <c:pt idx="20">
                  <c:v>642.7</c:v>
                </c:pt>
                <c:pt idx="21">
                  <c:v>453.35</c:v>
                </c:pt>
                <c:pt idx="22">
                  <c:v>504.69999999999993</c:v>
                </c:pt>
                <c:pt idx="23">
                  <c:v>598.95</c:v>
                </c:pt>
              </c:numCache>
            </c:numRef>
          </c:val>
        </c:ser>
        <c:ser>
          <c:idx val="1"/>
          <c:order val="1"/>
          <c:tx>
            <c:v>Total production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'Data-Sunflower'!$D$12:$AA$12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</c:strCache>
            </c:strRef>
          </c:cat>
          <c:val>
            <c:numRef>
              <c:f>'Data-Sunflower'!$D$46:$AA$46</c:f>
              <c:numCache>
                <c:ptCount val="24"/>
                <c:pt idx="0">
                  <c:v>631.3969999999999</c:v>
                </c:pt>
                <c:pt idx="1">
                  <c:v>168.78600000000003</c:v>
                </c:pt>
                <c:pt idx="2">
                  <c:v>328.847</c:v>
                </c:pt>
                <c:pt idx="3">
                  <c:v>352.226</c:v>
                </c:pt>
                <c:pt idx="4">
                  <c:v>495.71299999999997</c:v>
                </c:pt>
                <c:pt idx="5">
                  <c:v>755.001</c:v>
                </c:pt>
                <c:pt idx="6">
                  <c:v>450</c:v>
                </c:pt>
                <c:pt idx="7">
                  <c:v>562.067</c:v>
                </c:pt>
                <c:pt idx="8">
                  <c:v>1109</c:v>
                </c:pt>
                <c:pt idx="9">
                  <c:v>530.625</c:v>
                </c:pt>
                <c:pt idx="10">
                  <c:v>638.32</c:v>
                </c:pt>
                <c:pt idx="11">
                  <c:v>928.79</c:v>
                </c:pt>
                <c:pt idx="12">
                  <c:v>642.61</c:v>
                </c:pt>
                <c:pt idx="13">
                  <c:v>648</c:v>
                </c:pt>
                <c:pt idx="14">
                  <c:v>620</c:v>
                </c:pt>
                <c:pt idx="15">
                  <c:v>520</c:v>
                </c:pt>
                <c:pt idx="16">
                  <c:v>300</c:v>
                </c:pt>
                <c:pt idx="17">
                  <c:v>872</c:v>
                </c:pt>
                <c:pt idx="18">
                  <c:v>801</c:v>
                </c:pt>
                <c:pt idx="19">
                  <c:v>490</c:v>
                </c:pt>
                <c:pt idx="20">
                  <c:v>860</c:v>
                </c:pt>
                <c:pt idx="21">
                  <c:v>522</c:v>
                </c:pt>
                <c:pt idx="22">
                  <c:v>557</c:v>
                </c:pt>
                <c:pt idx="23">
                  <c:v>832</c:v>
                </c:pt>
              </c:numCache>
            </c:numRef>
          </c:val>
        </c:ser>
        <c:axId val="21783863"/>
        <c:axId val="61837040"/>
      </c:barChart>
      <c:lineChart>
        <c:grouping val="standard"/>
        <c:varyColors val="0"/>
        <c:ser>
          <c:idx val="2"/>
          <c:order val="2"/>
          <c:tx>
            <c:v>Yield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381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strRef>
              <c:f>'Data-Sunflower'!$D$12:$AA$12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</c:strCache>
            </c:strRef>
          </c:cat>
          <c:val>
            <c:numRef>
              <c:f>'Data-Sunflower'!$D$67:$AA$67</c:f>
              <c:numCache>
                <c:ptCount val="24"/>
                <c:pt idx="0">
                  <c:v>1.0999947735191637</c:v>
                </c:pt>
                <c:pt idx="1">
                  <c:v>0.37342035398230095</c:v>
                </c:pt>
                <c:pt idx="2">
                  <c:v>0.8222326125657592</c:v>
                </c:pt>
                <c:pt idx="3">
                  <c:v>0.9221879532708814</c:v>
                </c:pt>
                <c:pt idx="4">
                  <c:v>0.9255525723226521</c:v>
                </c:pt>
                <c:pt idx="5">
                  <c:v>1.2417759181317136</c:v>
                </c:pt>
                <c:pt idx="6">
                  <c:v>0.9698275862068966</c:v>
                </c:pt>
                <c:pt idx="7">
                  <c:v>1.09993542074364</c:v>
                </c:pt>
                <c:pt idx="8">
                  <c:v>1.3393719806763285</c:v>
                </c:pt>
                <c:pt idx="9">
                  <c:v>1.3387788570707706</c:v>
                </c:pt>
                <c:pt idx="10">
                  <c:v>1.2235501586175832</c:v>
                </c:pt>
                <c:pt idx="11">
                  <c:v>1.3914248475678266</c:v>
                </c:pt>
                <c:pt idx="12">
                  <c:v>1.0596256904938577</c:v>
                </c:pt>
                <c:pt idx="13">
                  <c:v>1.2226415094339622</c:v>
                </c:pt>
                <c:pt idx="14">
                  <c:v>1.3478260869565217</c:v>
                </c:pt>
                <c:pt idx="15">
                  <c:v>1.1005756857433118</c:v>
                </c:pt>
                <c:pt idx="16">
                  <c:v>0.9483167377904219</c:v>
                </c:pt>
                <c:pt idx="17">
                  <c:v>1.5452773347510191</c:v>
                </c:pt>
                <c:pt idx="18">
                  <c:v>1.2598301352626613</c:v>
                </c:pt>
                <c:pt idx="19">
                  <c:v>1.2320844857933113</c:v>
                </c:pt>
                <c:pt idx="20">
                  <c:v>1.3381048700793525</c:v>
                </c:pt>
                <c:pt idx="21">
                  <c:v>1.151428256314106</c:v>
                </c:pt>
                <c:pt idx="22">
                  <c:v>1.103625916385972</c:v>
                </c:pt>
                <c:pt idx="23">
                  <c:v>1.3890975874446947</c:v>
                </c:pt>
              </c:numCache>
            </c:numRef>
          </c:val>
          <c:smooth val="0"/>
        </c:ser>
        <c:axId val="19662449"/>
        <c:axId val="42744314"/>
      </c:lineChart>
      <c:catAx>
        <c:axId val="2178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837040"/>
        <c:crosses val="autoZero"/>
        <c:auto val="1"/>
        <c:lblOffset val="100"/>
        <c:tickLblSkip val="1"/>
        <c:noMultiLvlLbl val="0"/>
      </c:catAx>
      <c:valAx>
        <c:axId val="61837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Duisend 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783863"/>
        <c:crossesAt val="1"/>
        <c:crossBetween val="between"/>
        <c:dispUnits/>
      </c:valAx>
      <c:catAx>
        <c:axId val="19662449"/>
        <c:scaling>
          <c:orientation val="minMax"/>
        </c:scaling>
        <c:axPos val="b"/>
        <c:delete val="1"/>
        <c:majorTickMark val="out"/>
        <c:minorTickMark val="none"/>
        <c:tickLblPos val="nextTo"/>
        <c:crossAx val="42744314"/>
        <c:crosses val="autoZero"/>
        <c:auto val="1"/>
        <c:lblOffset val="100"/>
        <c:tickLblSkip val="1"/>
        <c:noMultiLvlLbl val="0"/>
      </c:catAx>
      <c:valAx>
        <c:axId val="42744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Ton/ha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6624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45"/>
          <c:y val="0.07475"/>
          <c:w val="0.7937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NOK: Sonneblom oppervlakte en produksieskatting  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06325"/>
          <c:w val="0.947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 skatting 2016'!$A$6</c:f>
              <c:strCache>
                <c:ptCount val="1"/>
                <c:pt idx="0">
                  <c:v>OPPERVLAKTE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 skatting 2016'!$B$7:$Q$7</c:f>
              <c:strCache>
                <c:ptCount val="3"/>
                <c:pt idx="0">
                  <c:v>1st Forecast</c:v>
                </c:pt>
                <c:pt idx="1">
                  <c:v>2nd Forecast</c:v>
                </c:pt>
                <c:pt idx="2">
                  <c:v>3rd Forecast</c:v>
                </c:pt>
              </c:strCache>
            </c:strRef>
          </c:cat>
          <c:val>
            <c:numRef>
              <c:f>'Prod skatting 2016'!$J$21:$L$21</c:f>
              <c:numCache>
                <c:ptCount val="3"/>
                <c:pt idx="0">
                  <c:v>614</c:v>
                </c:pt>
                <c:pt idx="1">
                  <c:v>687.5</c:v>
                </c:pt>
                <c:pt idx="2">
                  <c:v>718.5</c:v>
                </c:pt>
              </c:numCache>
            </c:numRef>
          </c:val>
        </c:ser>
        <c:ser>
          <c:idx val="1"/>
          <c:order val="1"/>
          <c:tx>
            <c:strRef>
              <c:f>'Prod skatting 2016'!$A$27</c:f>
              <c:strCache>
                <c:ptCount val="1"/>
                <c:pt idx="0">
                  <c:v>PRODUKSIE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6000">
                  <a:srgbClr val="1F1F1F"/>
                </a:gs>
                <a:gs pos="17999">
                  <a:srgbClr val="FFFFFF"/>
                </a:gs>
                <a:gs pos="42000">
                  <a:srgbClr val="636363"/>
                </a:gs>
                <a:gs pos="53000">
                  <a:srgbClr val="CFCFCF"/>
                </a:gs>
                <a:gs pos="66000">
                  <a:srgbClr val="CFCFCF"/>
                </a:gs>
                <a:gs pos="75999">
                  <a:srgbClr val="1F1F1F"/>
                </a:gs>
                <a:gs pos="78999">
                  <a:srgbClr val="FFFFFF"/>
                </a:gs>
                <a:gs pos="100000">
                  <a:srgbClr val="7F7F7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 skatting 2016'!$B$7:$Q$7</c:f>
              <c:strCache>
                <c:ptCount val="3"/>
                <c:pt idx="0">
                  <c:v>1st Forecast</c:v>
                </c:pt>
                <c:pt idx="1">
                  <c:v>2nd Forecast</c:v>
                </c:pt>
                <c:pt idx="2">
                  <c:v>3rd Forecast</c:v>
                </c:pt>
              </c:strCache>
            </c:strRef>
          </c:cat>
          <c:val>
            <c:numRef>
              <c:f>'Prod skatting 2016'!$J$42:$L$42</c:f>
              <c:numCache>
                <c:ptCount val="3"/>
                <c:pt idx="0">
                  <c:v>0</c:v>
                </c:pt>
                <c:pt idx="1">
                  <c:v>687.1500000000001</c:v>
                </c:pt>
                <c:pt idx="2">
                  <c:v>710.5</c:v>
                </c:pt>
              </c:numCache>
            </c:numRef>
          </c:val>
        </c:ser>
        <c:axId val="11007993"/>
        <c:axId val="31963074"/>
      </c:barChart>
      <c:lineChart>
        <c:grouping val="standard"/>
        <c:varyColors val="0"/>
        <c:ser>
          <c:idx val="2"/>
          <c:order val="2"/>
          <c:tx>
            <c:strRef>
              <c:f>'Prod skatting 2016'!$A$47</c:f>
              <c:strCache>
                <c:ptCount val="1"/>
                <c:pt idx="0">
                  <c:v>OPBRENGS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'Prod skatting 2016'!$B$7:$Q$7</c:f>
              <c:strCache>
                <c:ptCount val="3"/>
                <c:pt idx="0">
                  <c:v>1st Forecast</c:v>
                </c:pt>
                <c:pt idx="1">
                  <c:v>2nd Forecast</c:v>
                </c:pt>
                <c:pt idx="2">
                  <c:v>3rd Forecast</c:v>
                </c:pt>
              </c:strCache>
            </c:strRef>
          </c:cat>
          <c:val>
            <c:numRef>
              <c:f>'Prod skatting 2016'!$J$61:$L$61</c:f>
              <c:numCache>
                <c:ptCount val="3"/>
                <c:pt idx="0">
                  <c:v>0</c:v>
                </c:pt>
                <c:pt idx="1">
                  <c:v>0.9994909090909092</c:v>
                </c:pt>
                <c:pt idx="2">
                  <c:v>0.988865692414753</c:v>
                </c:pt>
              </c:numCache>
            </c:numRef>
          </c:val>
          <c:smooth val="0"/>
        </c:ser>
        <c:axId val="19232211"/>
        <c:axId val="38872172"/>
      </c:lineChart>
      <c:catAx>
        <c:axId val="1100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63074"/>
        <c:crosses val="autoZero"/>
        <c:auto val="1"/>
        <c:lblOffset val="100"/>
        <c:tickLblSkip val="1"/>
        <c:noMultiLvlLbl val="0"/>
      </c:catAx>
      <c:valAx>
        <c:axId val="31963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Duisend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07993"/>
        <c:crossesAt val="1"/>
        <c:crossBetween val="between"/>
        <c:dispUnits/>
      </c:valAx>
      <c:catAx>
        <c:axId val="19232211"/>
        <c:scaling>
          <c:orientation val="minMax"/>
        </c:scaling>
        <c:axPos val="b"/>
        <c:delete val="1"/>
        <c:majorTickMark val="out"/>
        <c:minorTickMark val="none"/>
        <c:tickLblPos val="nextTo"/>
        <c:crossAx val="38872172"/>
        <c:crosses val="autoZero"/>
        <c:auto val="1"/>
        <c:lblOffset val="100"/>
        <c:tickLblSkip val="1"/>
        <c:noMultiLvlLbl val="0"/>
      </c:catAx>
      <c:valAx>
        <c:axId val="38872172"/>
        <c:scaling>
          <c:orientation val="minMax"/>
          <c:max val="2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322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9"/>
          <c:y val="0.94425"/>
          <c:w val="0.6315"/>
          <c:h val="0.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Sonneblom: Oppervlakte beplant per provinsie - 2001/02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425"/>
          <c:y val="0.189"/>
          <c:w val="0.45775"/>
          <c:h val="0.69775"/>
        </c:manualLayout>
      </c:layout>
      <c:pi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'Data-Sunflower'!$A$79:$A$84</c:f>
              <c:strCache>
                <c:ptCount val="6"/>
                <c:pt idx="0">
                  <c:v> Vrystaat/Free State</c:v>
                </c:pt>
                <c:pt idx="1">
                  <c:v> Oos-Kaap/E. Cape</c:v>
                </c:pt>
                <c:pt idx="2">
                  <c:v> Kwazulu-Natal</c:v>
                </c:pt>
                <c:pt idx="3">
                  <c:v> Mpumalanga</c:v>
                </c:pt>
                <c:pt idx="4">
                  <c:v> Limpopo</c:v>
                </c:pt>
                <c:pt idx="5">
                  <c:v> Gauteng</c:v>
                </c:pt>
              </c:strCache>
            </c:strRef>
          </c:cat>
          <c:val>
            <c:numRef>
              <c:f>'Data-Sunflower'!$O$79:$O$84</c:f>
              <c:numCache>
                <c:ptCount val="6"/>
                <c:pt idx="0">
                  <c:v>0.45692199367799735</c:v>
                </c:pt>
                <c:pt idx="1">
                  <c:v>0.0002996209794609819</c:v>
                </c:pt>
                <c:pt idx="2">
                  <c:v>8.988629383829456E-05</c:v>
                </c:pt>
                <c:pt idx="3">
                  <c:v>0.04494314691914728</c:v>
                </c:pt>
                <c:pt idx="4">
                  <c:v>0.05992419589219637</c:v>
                </c:pt>
                <c:pt idx="5">
                  <c:v>0.01797725876765891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SONNEBLOM: OPPERVLAKTE BEPLANT PER PROVINSIE - 2011/12</a:t>
            </a:r>
          </a:p>
        </c:rich>
      </c:tx>
      <c:layout>
        <c:manualLayout>
          <c:xMode val="factor"/>
          <c:yMode val="factor"/>
          <c:x val="0.078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65"/>
          <c:y val="0.1695"/>
          <c:w val="0.50425"/>
          <c:h val="0.76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 Vrystaat, 41.9%
</a:t>
                    </a: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(190 000 ha)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 Mpumalanga, 2.2%
</a:t>
                    </a: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(10 000 ha)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 Limpopo, 22.1%
</a:t>
                    </a: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(100 000 ha)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 Gauteng, 0.7%
</a:t>
                    </a: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(3 000 ha)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 Noordwes, 33.1%
</a:t>
                    </a: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(150 000 ha)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Res, 0.1%
</a:t>
                    </a: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>(350 ha)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'Data-Sunflower'!$A$79:$A$84</c:f>
              <c:strCache>
                <c:ptCount val="6"/>
                <c:pt idx="0">
                  <c:v> Vrystaat/Free State</c:v>
                </c:pt>
                <c:pt idx="1">
                  <c:v> Oos-Kaap/E. Cape</c:v>
                </c:pt>
                <c:pt idx="2">
                  <c:v> Kwazulu-Natal</c:v>
                </c:pt>
                <c:pt idx="3">
                  <c:v> Mpumalanga</c:v>
                </c:pt>
                <c:pt idx="4">
                  <c:v> Limpopo</c:v>
                </c:pt>
                <c:pt idx="5">
                  <c:v> Gauteng</c:v>
                </c:pt>
              </c:strCache>
            </c:strRef>
          </c:cat>
          <c:val>
            <c:numRef>
              <c:f>'Data-Sunflower'!$Y$79:$Y$84</c:f>
              <c:numCache>
                <c:ptCount val="6"/>
                <c:pt idx="0">
                  <c:v>0.41910223888827614</c:v>
                </c:pt>
                <c:pt idx="1">
                  <c:v>0</c:v>
                </c:pt>
                <c:pt idx="2">
                  <c:v>0</c:v>
                </c:pt>
                <c:pt idx="3">
                  <c:v>0.022058012573067165</c:v>
                </c:pt>
                <c:pt idx="4">
                  <c:v>0.22058012573067165</c:v>
                </c:pt>
                <c:pt idx="5">
                  <c:v>0.006617403771920149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RSA SUNFLOWER: TOTAL AREA PLANTED</a:t>
            </a:r>
          </a:p>
        </c:rich>
      </c:tx>
      <c:layout>
        <c:manualLayout>
          <c:xMode val="factor"/>
          <c:yMode val="factor"/>
          <c:x val="-0.00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525"/>
          <c:w val="0.9407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v>SONNEBLOMSAAD</c:v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name>TREND - SUNFLOWER AREA</c:nam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strRef>
              <c:f>'Data-Sunflower'!$H$12:$AD$12</c:f>
              <c:strCache>
                <c:ptCount val="23"/>
                <c:pt idx="0">
                  <c:v>1994/95</c:v>
                </c:pt>
                <c:pt idx="1">
                  <c:v>1995/96</c:v>
                </c:pt>
                <c:pt idx="2">
                  <c:v>1996/97</c:v>
                </c:pt>
                <c:pt idx="3">
                  <c:v>1997/98</c:v>
                </c:pt>
                <c:pt idx="4">
                  <c:v>1998/99</c:v>
                </c:pt>
                <c:pt idx="5">
                  <c:v>1999/2000</c:v>
                </c:pt>
                <c:pt idx="6">
                  <c:v>2000/01</c:v>
                </c:pt>
                <c:pt idx="7">
                  <c:v>2001/02</c:v>
                </c:pt>
                <c:pt idx="8">
                  <c:v>2002/03</c:v>
                </c:pt>
                <c:pt idx="9">
                  <c:v>2003/04</c:v>
                </c:pt>
                <c:pt idx="10">
                  <c:v>2004/05</c:v>
                </c:pt>
                <c:pt idx="11">
                  <c:v>2005/06</c:v>
                </c:pt>
                <c:pt idx="12">
                  <c:v>2006/07</c:v>
                </c:pt>
                <c:pt idx="13">
                  <c:v>2007/08</c:v>
                </c:pt>
                <c:pt idx="14">
                  <c:v>2008/09</c:v>
                </c:pt>
                <c:pt idx="15">
                  <c:v>2009/10</c:v>
                </c:pt>
                <c:pt idx="16">
                  <c:v>2010/11</c:v>
                </c:pt>
                <c:pt idx="17">
                  <c:v>2011/12</c:v>
                </c:pt>
                <c:pt idx="18">
                  <c:v>2012/13</c:v>
                </c:pt>
                <c:pt idx="19">
                  <c:v>2013/14</c:v>
                </c:pt>
                <c:pt idx="20">
                  <c:v>2014/15</c:v>
                </c:pt>
                <c:pt idx="21">
                  <c:v>2015/16</c:v>
                </c:pt>
                <c:pt idx="22">
                  <c:v>2016/17</c:v>
                </c:pt>
              </c:strCache>
            </c:strRef>
          </c:cat>
          <c:val>
            <c:numRef>
              <c:f>'Data-Sunflower'!$H$25:$AD$25</c:f>
              <c:numCache>
                <c:ptCount val="23"/>
                <c:pt idx="0">
                  <c:v>535.586</c:v>
                </c:pt>
                <c:pt idx="1">
                  <c:v>608.001</c:v>
                </c:pt>
                <c:pt idx="2">
                  <c:v>464</c:v>
                </c:pt>
                <c:pt idx="3">
                  <c:v>511</c:v>
                </c:pt>
                <c:pt idx="4">
                  <c:v>828</c:v>
                </c:pt>
                <c:pt idx="5">
                  <c:v>396.35</c:v>
                </c:pt>
                <c:pt idx="6">
                  <c:v>521.6949999999999</c:v>
                </c:pt>
                <c:pt idx="7">
                  <c:v>667.51</c:v>
                </c:pt>
                <c:pt idx="8">
                  <c:v>606.45</c:v>
                </c:pt>
                <c:pt idx="9">
                  <c:v>530</c:v>
                </c:pt>
                <c:pt idx="10">
                  <c:v>460</c:v>
                </c:pt>
                <c:pt idx="11">
                  <c:v>472.48</c:v>
                </c:pt>
                <c:pt idx="12">
                  <c:v>316.35</c:v>
                </c:pt>
                <c:pt idx="13">
                  <c:v>564.3</c:v>
                </c:pt>
                <c:pt idx="14">
                  <c:v>635.8</c:v>
                </c:pt>
                <c:pt idx="15">
                  <c:v>397.70000000000005</c:v>
                </c:pt>
                <c:pt idx="16">
                  <c:v>642.7</c:v>
                </c:pt>
                <c:pt idx="17">
                  <c:v>453.35</c:v>
                </c:pt>
                <c:pt idx="18">
                  <c:v>504.69999999999993</c:v>
                </c:pt>
                <c:pt idx="19">
                  <c:v>598.95</c:v>
                </c:pt>
                <c:pt idx="20">
                  <c:v>576</c:v>
                </c:pt>
                <c:pt idx="21">
                  <c:v>718.5</c:v>
                </c:pt>
                <c:pt idx="22">
                  <c:v>635.75</c:v>
                </c:pt>
              </c:numCache>
            </c:numRef>
          </c:val>
        </c:ser>
        <c:axId val="14305229"/>
        <c:axId val="61638198"/>
      </c:barChart>
      <c:catAx>
        <c:axId val="1430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PRODUCTION SEASON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638198"/>
        <c:crosses val="autoZero"/>
        <c:auto val="1"/>
        <c:lblOffset val="100"/>
        <c:tickLblSkip val="1"/>
        <c:noMultiLvlLbl val="0"/>
      </c:catAx>
      <c:valAx>
        <c:axId val="61638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THOUSAND HA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3052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"/>
          <c:y val="0.08175"/>
          <c:w val="0.588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RSA SUNFLOWER: TOTAL PRODUCTION</a:t>
            </a:r>
          </a:p>
        </c:rich>
      </c:tx>
      <c:layout>
        <c:manualLayout>
          <c:xMode val="factor"/>
          <c:yMode val="factor"/>
          <c:x val="-0.000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2575"/>
          <c:w val="0.95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v>SONNEBLOMSAAD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name>TREND - PRODUCTION</c:name>
            <c:spPr>
              <a:ln w="38100">
                <a:solidFill>
                  <a:srgbClr val="FFFF00"/>
                </a:solidFill>
              </a:ln>
            </c:spPr>
            <c:trendlineType val="poly"/>
            <c:order val="2"/>
            <c:dispEq val="0"/>
            <c:dispRSqr val="0"/>
          </c:trendline>
          <c:cat>
            <c:strRef>
              <c:f>'Data-Sunflower'!$H$33:$AA$33</c:f>
              <c:strCache>
                <c:ptCount val="20"/>
                <c:pt idx="0">
                  <c:v>1994/95</c:v>
                </c:pt>
                <c:pt idx="1">
                  <c:v>1995/96</c:v>
                </c:pt>
                <c:pt idx="2">
                  <c:v>1996/97</c:v>
                </c:pt>
                <c:pt idx="3">
                  <c:v>1997/98</c:v>
                </c:pt>
                <c:pt idx="4">
                  <c:v>1998/99</c:v>
                </c:pt>
                <c:pt idx="5">
                  <c:v>1999/2000</c:v>
                </c:pt>
                <c:pt idx="6">
                  <c:v>2000/01</c:v>
                </c:pt>
                <c:pt idx="7">
                  <c:v>2001/02</c:v>
                </c:pt>
                <c:pt idx="8">
                  <c:v>2002/03</c:v>
                </c:pt>
                <c:pt idx="9">
                  <c:v>2003/04</c:v>
                </c:pt>
                <c:pt idx="10">
                  <c:v>2004/05</c:v>
                </c:pt>
                <c:pt idx="11">
                  <c:v>2005/06</c:v>
                </c:pt>
                <c:pt idx="12">
                  <c:v>2006/07</c:v>
                </c:pt>
                <c:pt idx="13">
                  <c:v>2007/08</c:v>
                </c:pt>
                <c:pt idx="14">
                  <c:v>2008/09</c:v>
                </c:pt>
                <c:pt idx="15">
                  <c:v>2009/10</c:v>
                </c:pt>
                <c:pt idx="16">
                  <c:v>2010/11</c:v>
                </c:pt>
                <c:pt idx="17">
                  <c:v>2011/12</c:v>
                </c:pt>
                <c:pt idx="18">
                  <c:v>2012/13</c:v>
                </c:pt>
                <c:pt idx="19">
                  <c:v>2013/14</c:v>
                </c:pt>
              </c:strCache>
            </c:strRef>
          </c:cat>
          <c:val>
            <c:numRef>
              <c:f>'Data-Sunflower'!$H$46:$AA$46</c:f>
              <c:numCache>
                <c:ptCount val="20"/>
                <c:pt idx="0">
                  <c:v>495.71299999999997</c:v>
                </c:pt>
                <c:pt idx="1">
                  <c:v>755.001</c:v>
                </c:pt>
                <c:pt idx="2">
                  <c:v>450</c:v>
                </c:pt>
                <c:pt idx="3">
                  <c:v>562.067</c:v>
                </c:pt>
                <c:pt idx="4">
                  <c:v>1109</c:v>
                </c:pt>
                <c:pt idx="5">
                  <c:v>530.625</c:v>
                </c:pt>
                <c:pt idx="6">
                  <c:v>638.32</c:v>
                </c:pt>
                <c:pt idx="7">
                  <c:v>928.79</c:v>
                </c:pt>
                <c:pt idx="8">
                  <c:v>642.61</c:v>
                </c:pt>
                <c:pt idx="9">
                  <c:v>648</c:v>
                </c:pt>
                <c:pt idx="10">
                  <c:v>620</c:v>
                </c:pt>
                <c:pt idx="11">
                  <c:v>520</c:v>
                </c:pt>
                <c:pt idx="12">
                  <c:v>300</c:v>
                </c:pt>
                <c:pt idx="13">
                  <c:v>872</c:v>
                </c:pt>
                <c:pt idx="14">
                  <c:v>801</c:v>
                </c:pt>
                <c:pt idx="15">
                  <c:v>490</c:v>
                </c:pt>
                <c:pt idx="16">
                  <c:v>860</c:v>
                </c:pt>
                <c:pt idx="17">
                  <c:v>522</c:v>
                </c:pt>
                <c:pt idx="18">
                  <c:v>557</c:v>
                </c:pt>
                <c:pt idx="19">
                  <c:v>832</c:v>
                </c:pt>
              </c:numCache>
            </c:numRef>
          </c:val>
        </c:ser>
        <c:axId val="17872871"/>
        <c:axId val="26638112"/>
      </c:barChart>
      <c:catAx>
        <c:axId val="17872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PRODUCTION SEASON</a:t>
                </a:r>
              </a:p>
            </c:rich>
          </c:tx>
          <c:layout>
            <c:manualLayout>
              <c:xMode val="factor"/>
              <c:yMode val="factor"/>
              <c:x val="-0.0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638112"/>
        <c:crosses val="autoZero"/>
        <c:auto val="1"/>
        <c:lblOffset val="100"/>
        <c:tickLblSkip val="1"/>
        <c:noMultiLvlLbl val="0"/>
      </c:catAx>
      <c:valAx>
        <c:axId val="26638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872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75"/>
          <c:y val="0.0615"/>
          <c:w val="0.5005"/>
          <c:h val="0.0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RSA SUNFLOWER: YIELDS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2325"/>
          <c:w val="0.947"/>
          <c:h val="0.83225"/>
        </c:manualLayout>
      </c:layout>
      <c:barChart>
        <c:barDir val="col"/>
        <c:grouping val="clustered"/>
        <c:varyColors val="0"/>
        <c:ser>
          <c:idx val="0"/>
          <c:order val="0"/>
          <c:tx>
            <c:v>SONNEBLOMSAAD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name>TREND - YIELD</c:name>
            <c:spPr>
              <a:ln w="38100">
                <a:solidFill>
                  <a:srgbClr val="FFFF00"/>
                </a:solidFill>
              </a:ln>
            </c:spPr>
            <c:trendlineType val="log"/>
            <c:dispEq val="0"/>
            <c:dispRSqr val="0"/>
          </c:trendline>
          <c:cat>
            <c:strRef>
              <c:f>'Data-Sunflower'!$H$54:$AA$54</c:f>
              <c:strCache>
                <c:ptCount val="20"/>
                <c:pt idx="0">
                  <c:v>1994/95</c:v>
                </c:pt>
                <c:pt idx="1">
                  <c:v>1995/96</c:v>
                </c:pt>
                <c:pt idx="2">
                  <c:v>1996/97</c:v>
                </c:pt>
                <c:pt idx="3">
                  <c:v>1997/98</c:v>
                </c:pt>
                <c:pt idx="4">
                  <c:v>1998/99</c:v>
                </c:pt>
                <c:pt idx="5">
                  <c:v>1999/2000</c:v>
                </c:pt>
                <c:pt idx="6">
                  <c:v>2000/01</c:v>
                </c:pt>
                <c:pt idx="7">
                  <c:v>2001/02</c:v>
                </c:pt>
                <c:pt idx="8">
                  <c:v>2002/03</c:v>
                </c:pt>
                <c:pt idx="9">
                  <c:v>2003/04</c:v>
                </c:pt>
                <c:pt idx="10">
                  <c:v>2004/05</c:v>
                </c:pt>
                <c:pt idx="11">
                  <c:v>2005/06</c:v>
                </c:pt>
                <c:pt idx="12">
                  <c:v>2006/07</c:v>
                </c:pt>
                <c:pt idx="13">
                  <c:v>2007/08</c:v>
                </c:pt>
                <c:pt idx="14">
                  <c:v>2008/09</c:v>
                </c:pt>
                <c:pt idx="15">
                  <c:v>2009/10</c:v>
                </c:pt>
                <c:pt idx="16">
                  <c:v>2010/11</c:v>
                </c:pt>
                <c:pt idx="17">
                  <c:v>2011/12</c:v>
                </c:pt>
                <c:pt idx="18">
                  <c:v>2012/13</c:v>
                </c:pt>
                <c:pt idx="19">
                  <c:v>2013/14</c:v>
                </c:pt>
              </c:strCache>
            </c:strRef>
          </c:cat>
          <c:val>
            <c:numRef>
              <c:f>'Data-Sunflower'!$H$67:$AA$67</c:f>
              <c:numCache>
                <c:ptCount val="20"/>
                <c:pt idx="0">
                  <c:v>0.9255525723226521</c:v>
                </c:pt>
                <c:pt idx="1">
                  <c:v>1.2417759181317136</c:v>
                </c:pt>
                <c:pt idx="2">
                  <c:v>0.9698275862068966</c:v>
                </c:pt>
                <c:pt idx="3">
                  <c:v>1.09993542074364</c:v>
                </c:pt>
                <c:pt idx="4">
                  <c:v>1.3393719806763285</c:v>
                </c:pt>
                <c:pt idx="5">
                  <c:v>1.3387788570707706</c:v>
                </c:pt>
                <c:pt idx="6">
                  <c:v>1.2235501586175832</c:v>
                </c:pt>
                <c:pt idx="7">
                  <c:v>1.3914248475678266</c:v>
                </c:pt>
                <c:pt idx="8">
                  <c:v>1.0596256904938577</c:v>
                </c:pt>
                <c:pt idx="9">
                  <c:v>1.2226415094339622</c:v>
                </c:pt>
                <c:pt idx="10">
                  <c:v>1.3478260869565217</c:v>
                </c:pt>
                <c:pt idx="11">
                  <c:v>1.1005756857433118</c:v>
                </c:pt>
                <c:pt idx="12">
                  <c:v>0.9483167377904219</c:v>
                </c:pt>
                <c:pt idx="13">
                  <c:v>1.5452773347510191</c:v>
                </c:pt>
                <c:pt idx="14">
                  <c:v>1.2598301352626613</c:v>
                </c:pt>
                <c:pt idx="15">
                  <c:v>1.2320844857933113</c:v>
                </c:pt>
                <c:pt idx="16">
                  <c:v>1.3381048700793525</c:v>
                </c:pt>
                <c:pt idx="17">
                  <c:v>1.151428256314106</c:v>
                </c:pt>
                <c:pt idx="18">
                  <c:v>1.103625916385972</c:v>
                </c:pt>
                <c:pt idx="19">
                  <c:v>1.3890975874446947</c:v>
                </c:pt>
              </c:numCache>
            </c:numRef>
          </c:val>
        </c:ser>
        <c:axId val="38416417"/>
        <c:axId val="10203434"/>
      </c:barChart>
      <c:catAx>
        <c:axId val="38416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PRODUCTION SEASON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203434"/>
        <c:crosses val="autoZero"/>
        <c:auto val="1"/>
        <c:lblOffset val="100"/>
        <c:tickLblSkip val="1"/>
        <c:noMultiLvlLbl val="0"/>
      </c:catAx>
      <c:valAx>
        <c:axId val="10203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T/HA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416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52"/>
          <c:w val="0.4632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Area under Sunflowerseed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9675"/>
          <c:w val="0.77925"/>
          <c:h val="0.84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'Data-Sunflower'!$A$15</c:f>
              <c:strCache>
                <c:ptCount val="1"/>
                <c:pt idx="0">
                  <c:v> Wes-Kaap/W. Cape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'Data-Sunflower'!$D$12:$AC$12</c:f>
              <c:strCache>
                <c:ptCount val="2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</c:strCache>
            </c:strRef>
          </c:cat>
          <c:val>
            <c:numRef>
              <c:f>'Data-Sunflower'!$D$15:$AC$15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0.35</c:v>
                </c:pt>
                <c:pt idx="13">
                  <c:v>0.38</c:v>
                </c:pt>
                <c:pt idx="14">
                  <c:v>0.3</c:v>
                </c:pt>
                <c:pt idx="15">
                  <c:v>0.08</c:v>
                </c:pt>
                <c:pt idx="16">
                  <c:v>0.5</c:v>
                </c:pt>
                <c:pt idx="17">
                  <c:v>0.6</c:v>
                </c:pt>
                <c:pt idx="18">
                  <c:v>0.7</c:v>
                </c:pt>
                <c:pt idx="19">
                  <c:v>0.2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'Data-Sunflower'!$A$16</c:f>
              <c:strCache>
                <c:ptCount val="1"/>
                <c:pt idx="0">
                  <c:v> Noord-Kaap/N. Cape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'Data-Sunflower'!$D$12:$AC$12</c:f>
              <c:strCache>
                <c:ptCount val="2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</c:strCache>
            </c:strRef>
          </c:cat>
          <c:val>
            <c:numRef>
              <c:f>'Data-Sunflower'!$D$16:$AC$16</c:f>
              <c:numCache>
                <c:ptCount val="26"/>
                <c:pt idx="0">
                  <c:v>10</c:v>
                </c:pt>
                <c:pt idx="1">
                  <c:v>6</c:v>
                </c:pt>
                <c:pt idx="2">
                  <c:v>10.919</c:v>
                </c:pt>
                <c:pt idx="3">
                  <c:v>10.427</c:v>
                </c:pt>
                <c:pt idx="4">
                  <c:v>9.995</c:v>
                </c:pt>
                <c:pt idx="5">
                  <c:v>1.907</c:v>
                </c:pt>
                <c:pt idx="6">
                  <c:v>1.455</c:v>
                </c:pt>
                <c:pt idx="7">
                  <c:v>0.047</c:v>
                </c:pt>
                <c:pt idx="8">
                  <c:v>0.5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0.3</c:v>
                </c:pt>
                <c:pt idx="13">
                  <c:v>0.56</c:v>
                </c:pt>
                <c:pt idx="14">
                  <c:v>0.5</c:v>
                </c:pt>
                <c:pt idx="15">
                  <c:v>1.2</c:v>
                </c:pt>
                <c:pt idx="16">
                  <c:v>0.7</c:v>
                </c:pt>
                <c:pt idx="17">
                  <c:v>0.4</c:v>
                </c:pt>
                <c:pt idx="18">
                  <c:v>0.5</c:v>
                </c:pt>
                <c:pt idx="19">
                  <c:v>0.85</c:v>
                </c:pt>
                <c:pt idx="20">
                  <c:v>0.5</c:v>
                </c:pt>
                <c:pt idx="21">
                  <c:v>0.35</c:v>
                </c:pt>
                <c:pt idx="22">
                  <c:v>0.2</c:v>
                </c:pt>
                <c:pt idx="23">
                  <c:v>0.9</c:v>
                </c:pt>
                <c:pt idx="24">
                  <c:v>0.5</c:v>
                </c:pt>
                <c:pt idx="25">
                  <c:v>0.5</c:v>
                </c:pt>
              </c:numCache>
            </c:numRef>
          </c:val>
        </c:ser>
        <c:ser>
          <c:idx val="2"/>
          <c:order val="2"/>
          <c:tx>
            <c:strRef>
              <c:f>'Data-Sunflower'!$A$18</c:f>
              <c:strCache>
                <c:ptCount val="1"/>
                <c:pt idx="0">
                  <c:v> Oos-Kaap/E. Cape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'Data-Sunflower'!$D$12:$AC$12</c:f>
              <c:strCache>
                <c:ptCount val="2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</c:strCache>
            </c:strRef>
          </c:cat>
          <c:val>
            <c:numRef>
              <c:f>'Data-Sunflower'!$D$18:$AC$18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0.26</c:v>
                </c:pt>
                <c:pt idx="14">
                  <c:v>0.2</c:v>
                </c:pt>
                <c:pt idx="15">
                  <c:v>0.2</c:v>
                </c:pt>
                <c:pt idx="16">
                  <c:v>0.15</c:v>
                </c:pt>
                <c:pt idx="17">
                  <c:v>0.3</c:v>
                </c:pt>
                <c:pt idx="18">
                  <c:v>0.6</c:v>
                </c:pt>
                <c:pt idx="19">
                  <c:v>0.15</c:v>
                </c:pt>
                <c:pt idx="20">
                  <c:v>0.2</c:v>
                </c:pt>
                <c:pt idx="21">
                  <c:v>0</c:v>
                </c:pt>
                <c:pt idx="22">
                  <c:v>0</c:v>
                </c:pt>
                <c:pt idx="23">
                  <c:v>0.55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'Data-Sunflower'!$A$17</c:f>
              <c:strCache>
                <c:ptCount val="1"/>
                <c:pt idx="0">
                  <c:v> Vrystaat/Free State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'Data-Sunflower'!$D$12:$AC$12</c:f>
              <c:strCache>
                <c:ptCount val="2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</c:strCache>
            </c:strRef>
          </c:cat>
          <c:val>
            <c:numRef>
              <c:f>'Data-Sunflower'!$D$17:$AC$17</c:f>
              <c:numCache>
                <c:ptCount val="26"/>
                <c:pt idx="0">
                  <c:v>245</c:v>
                </c:pt>
                <c:pt idx="1">
                  <c:v>162</c:v>
                </c:pt>
                <c:pt idx="2">
                  <c:v>194.014</c:v>
                </c:pt>
                <c:pt idx="3">
                  <c:v>185.283</c:v>
                </c:pt>
                <c:pt idx="4">
                  <c:v>217.539</c:v>
                </c:pt>
                <c:pt idx="5">
                  <c:v>247.938</c:v>
                </c:pt>
                <c:pt idx="6">
                  <c:v>189.216</c:v>
                </c:pt>
                <c:pt idx="7">
                  <c:v>192.847</c:v>
                </c:pt>
                <c:pt idx="8">
                  <c:v>430</c:v>
                </c:pt>
                <c:pt idx="9">
                  <c:v>180</c:v>
                </c:pt>
                <c:pt idx="10">
                  <c:v>195</c:v>
                </c:pt>
                <c:pt idx="11">
                  <c:v>305</c:v>
                </c:pt>
                <c:pt idx="12">
                  <c:v>290</c:v>
                </c:pt>
                <c:pt idx="13">
                  <c:v>212.5</c:v>
                </c:pt>
                <c:pt idx="14">
                  <c:v>185</c:v>
                </c:pt>
                <c:pt idx="15">
                  <c:v>168</c:v>
                </c:pt>
                <c:pt idx="16">
                  <c:v>135</c:v>
                </c:pt>
                <c:pt idx="17">
                  <c:v>270</c:v>
                </c:pt>
                <c:pt idx="18">
                  <c:v>280</c:v>
                </c:pt>
                <c:pt idx="19">
                  <c:v>175</c:v>
                </c:pt>
                <c:pt idx="20">
                  <c:v>300</c:v>
                </c:pt>
                <c:pt idx="21">
                  <c:v>190</c:v>
                </c:pt>
                <c:pt idx="22">
                  <c:v>220</c:v>
                </c:pt>
                <c:pt idx="23">
                  <c:v>280</c:v>
                </c:pt>
                <c:pt idx="24">
                  <c:v>285</c:v>
                </c:pt>
                <c:pt idx="25">
                  <c:v>400</c:v>
                </c:pt>
              </c:numCache>
            </c:numRef>
          </c:val>
        </c:ser>
        <c:ser>
          <c:idx val="4"/>
          <c:order val="4"/>
          <c:tx>
            <c:strRef>
              <c:f>'Data-Sunflower'!$A$19</c:f>
              <c:strCache>
                <c:ptCount val="1"/>
                <c:pt idx="0">
                  <c:v> Kwazulu-Natal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'Data-Sunflower'!$D$12:$AC$12</c:f>
              <c:strCache>
                <c:ptCount val="2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</c:strCache>
            </c:strRef>
          </c:cat>
          <c:val>
            <c:numRef>
              <c:f>'Data-Sunflower'!$D$19:$AC$19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0.045</c:v>
                </c:pt>
                <c:pt idx="11">
                  <c:v>0.06</c:v>
                </c:pt>
                <c:pt idx="12">
                  <c:v>0.1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5"/>
          <c:order val="5"/>
          <c:tx>
            <c:strRef>
              <c:f>'Data-Sunflower'!$A$20</c:f>
              <c:strCache>
                <c:ptCount val="1"/>
                <c:pt idx="0">
                  <c:v> Mpumalanga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'Data-Sunflower'!$D$12:$AC$12</c:f>
              <c:strCache>
                <c:ptCount val="2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</c:strCache>
            </c:strRef>
          </c:cat>
          <c:val>
            <c:numRef>
              <c:f>'Data-Sunflower'!$D$20:$AC$20</c:f>
              <c:numCache>
                <c:ptCount val="26"/>
                <c:pt idx="0">
                  <c:v>54</c:v>
                </c:pt>
                <c:pt idx="1">
                  <c:v>91</c:v>
                </c:pt>
                <c:pt idx="2">
                  <c:v>32.028</c:v>
                </c:pt>
                <c:pt idx="3">
                  <c:v>30.587</c:v>
                </c:pt>
                <c:pt idx="4">
                  <c:v>50.161</c:v>
                </c:pt>
                <c:pt idx="5">
                  <c:v>31.237</c:v>
                </c:pt>
                <c:pt idx="6">
                  <c:v>23.839</c:v>
                </c:pt>
                <c:pt idx="7">
                  <c:v>26.147</c:v>
                </c:pt>
                <c:pt idx="8">
                  <c:v>56</c:v>
                </c:pt>
                <c:pt idx="9">
                  <c:v>22</c:v>
                </c:pt>
                <c:pt idx="10">
                  <c:v>20</c:v>
                </c:pt>
                <c:pt idx="11">
                  <c:v>30</c:v>
                </c:pt>
                <c:pt idx="12">
                  <c:v>40</c:v>
                </c:pt>
                <c:pt idx="13">
                  <c:v>34</c:v>
                </c:pt>
                <c:pt idx="14">
                  <c:v>29</c:v>
                </c:pt>
                <c:pt idx="15">
                  <c:v>45</c:v>
                </c:pt>
                <c:pt idx="16">
                  <c:v>13</c:v>
                </c:pt>
                <c:pt idx="17">
                  <c:v>17</c:v>
                </c:pt>
                <c:pt idx="18">
                  <c:v>27</c:v>
                </c:pt>
                <c:pt idx="19">
                  <c:v>8</c:v>
                </c:pt>
                <c:pt idx="20">
                  <c:v>10</c:v>
                </c:pt>
                <c:pt idx="21">
                  <c:v>10</c:v>
                </c:pt>
                <c:pt idx="22">
                  <c:v>6.6</c:v>
                </c:pt>
                <c:pt idx="23">
                  <c:v>3.5</c:v>
                </c:pt>
                <c:pt idx="24">
                  <c:v>2.5</c:v>
                </c:pt>
                <c:pt idx="25">
                  <c:v>4</c:v>
                </c:pt>
              </c:numCache>
            </c:numRef>
          </c:val>
        </c:ser>
        <c:ser>
          <c:idx val="6"/>
          <c:order val="6"/>
          <c:tx>
            <c:strRef>
              <c:f>'Data-Sunflower'!$A$21</c:f>
              <c:strCache>
                <c:ptCount val="1"/>
                <c:pt idx="0">
                  <c:v> Limpopo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'Data-Sunflower'!$D$12:$AC$12</c:f>
              <c:strCache>
                <c:ptCount val="2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</c:strCache>
            </c:strRef>
          </c:cat>
          <c:val>
            <c:numRef>
              <c:f>'Data-Sunflower'!$D$21:$AC$21</c:f>
              <c:numCache>
                <c:ptCount val="26"/>
                <c:pt idx="0">
                  <c:v>74</c:v>
                </c:pt>
                <c:pt idx="1">
                  <c:v>43</c:v>
                </c:pt>
                <c:pt idx="2">
                  <c:v>30.173</c:v>
                </c:pt>
                <c:pt idx="3">
                  <c:v>28.815</c:v>
                </c:pt>
                <c:pt idx="4">
                  <c:v>76.822</c:v>
                </c:pt>
                <c:pt idx="5">
                  <c:v>76.598</c:v>
                </c:pt>
                <c:pt idx="6">
                  <c:v>58.456</c:v>
                </c:pt>
                <c:pt idx="7">
                  <c:v>43.765</c:v>
                </c:pt>
                <c:pt idx="8">
                  <c:v>28</c:v>
                </c:pt>
                <c:pt idx="9">
                  <c:v>28</c:v>
                </c:pt>
                <c:pt idx="10">
                  <c:v>29</c:v>
                </c:pt>
                <c:pt idx="11">
                  <c:v>40</c:v>
                </c:pt>
                <c:pt idx="12">
                  <c:v>37</c:v>
                </c:pt>
                <c:pt idx="13">
                  <c:v>25</c:v>
                </c:pt>
                <c:pt idx="14">
                  <c:v>40</c:v>
                </c:pt>
                <c:pt idx="15">
                  <c:v>47</c:v>
                </c:pt>
                <c:pt idx="16">
                  <c:v>30</c:v>
                </c:pt>
                <c:pt idx="17">
                  <c:v>70</c:v>
                </c:pt>
                <c:pt idx="18">
                  <c:v>90</c:v>
                </c:pt>
                <c:pt idx="19">
                  <c:v>75</c:v>
                </c:pt>
                <c:pt idx="20">
                  <c:v>98</c:v>
                </c:pt>
                <c:pt idx="21">
                  <c:v>100</c:v>
                </c:pt>
                <c:pt idx="22">
                  <c:v>99</c:v>
                </c:pt>
                <c:pt idx="23">
                  <c:v>90</c:v>
                </c:pt>
                <c:pt idx="24">
                  <c:v>82</c:v>
                </c:pt>
                <c:pt idx="25">
                  <c:v>65</c:v>
                </c:pt>
              </c:numCache>
            </c:numRef>
          </c:val>
        </c:ser>
        <c:ser>
          <c:idx val="7"/>
          <c:order val="7"/>
          <c:tx>
            <c:strRef>
              <c:f>'Data-Sunflower'!$A$22</c:f>
              <c:strCache>
                <c:ptCount val="1"/>
                <c:pt idx="0">
                  <c:v> Gauteng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'Data-Sunflower'!$D$12:$AC$12</c:f>
              <c:strCache>
                <c:ptCount val="2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</c:strCache>
            </c:strRef>
          </c:cat>
          <c:val>
            <c:numRef>
              <c:f>'Data-Sunflower'!$D$22:$AC$22</c:f>
              <c:numCache>
                <c:ptCount val="26"/>
                <c:pt idx="0">
                  <c:v>36</c:v>
                </c:pt>
                <c:pt idx="1">
                  <c:v>37</c:v>
                </c:pt>
                <c:pt idx="2">
                  <c:v>24.09</c:v>
                </c:pt>
                <c:pt idx="3">
                  <c:v>23.006</c:v>
                </c:pt>
                <c:pt idx="4">
                  <c:v>36.127</c:v>
                </c:pt>
                <c:pt idx="5">
                  <c:v>7.777</c:v>
                </c:pt>
                <c:pt idx="6">
                  <c:v>5.935</c:v>
                </c:pt>
                <c:pt idx="7">
                  <c:v>7.703</c:v>
                </c:pt>
                <c:pt idx="8">
                  <c:v>12</c:v>
                </c:pt>
                <c:pt idx="9">
                  <c:v>6</c:v>
                </c:pt>
                <c:pt idx="10">
                  <c:v>7.2</c:v>
                </c:pt>
                <c:pt idx="11">
                  <c:v>12</c:v>
                </c:pt>
                <c:pt idx="12">
                  <c:v>13.5</c:v>
                </c:pt>
                <c:pt idx="13">
                  <c:v>17.3</c:v>
                </c:pt>
                <c:pt idx="14">
                  <c:v>10</c:v>
                </c:pt>
                <c:pt idx="15">
                  <c:v>11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3.5</c:v>
                </c:pt>
                <c:pt idx="20">
                  <c:v>4</c:v>
                </c:pt>
                <c:pt idx="21">
                  <c:v>3</c:v>
                </c:pt>
                <c:pt idx="22">
                  <c:v>3.9</c:v>
                </c:pt>
                <c:pt idx="23">
                  <c:v>3</c:v>
                </c:pt>
                <c:pt idx="24">
                  <c:v>6</c:v>
                </c:pt>
                <c:pt idx="25">
                  <c:v>4</c:v>
                </c:pt>
              </c:numCache>
            </c:numRef>
          </c:val>
        </c:ser>
        <c:ser>
          <c:idx val="8"/>
          <c:order val="8"/>
          <c:tx>
            <c:strRef>
              <c:f>'Data-Sunflower'!$A$23</c:f>
              <c:strCache>
                <c:ptCount val="1"/>
                <c:pt idx="0">
                  <c:v> Noordwes/North West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'Data-Sunflower'!$D$12:$AC$12</c:f>
              <c:strCache>
                <c:ptCount val="2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  <c:pt idx="24">
                  <c:v>2014/15</c:v>
                </c:pt>
                <c:pt idx="25">
                  <c:v>2015/16</c:v>
                </c:pt>
              </c:strCache>
            </c:strRef>
          </c:cat>
          <c:val>
            <c:numRef>
              <c:f>'Data-Sunflower'!$D$23:$AC$23</c:f>
              <c:numCache>
                <c:ptCount val="26"/>
                <c:pt idx="0">
                  <c:v>155</c:v>
                </c:pt>
                <c:pt idx="1">
                  <c:v>113</c:v>
                </c:pt>
                <c:pt idx="2">
                  <c:v>108.72</c:v>
                </c:pt>
                <c:pt idx="3">
                  <c:v>103.828</c:v>
                </c:pt>
                <c:pt idx="4">
                  <c:v>144.942</c:v>
                </c:pt>
                <c:pt idx="5">
                  <c:v>242.544</c:v>
                </c:pt>
                <c:pt idx="6">
                  <c:v>185.099</c:v>
                </c:pt>
                <c:pt idx="7">
                  <c:v>240.491</c:v>
                </c:pt>
                <c:pt idx="8">
                  <c:v>301.5</c:v>
                </c:pt>
                <c:pt idx="9">
                  <c:v>160</c:v>
                </c:pt>
                <c:pt idx="10">
                  <c:v>270</c:v>
                </c:pt>
                <c:pt idx="11">
                  <c:v>280</c:v>
                </c:pt>
                <c:pt idx="12">
                  <c:v>225</c:v>
                </c:pt>
                <c:pt idx="13">
                  <c:v>240</c:v>
                </c:pt>
                <c:pt idx="14">
                  <c:v>195</c:v>
                </c:pt>
                <c:pt idx="15">
                  <c:v>200</c:v>
                </c:pt>
                <c:pt idx="16">
                  <c:v>130</c:v>
                </c:pt>
                <c:pt idx="17">
                  <c:v>200</c:v>
                </c:pt>
                <c:pt idx="18">
                  <c:v>230</c:v>
                </c:pt>
                <c:pt idx="19">
                  <c:v>135</c:v>
                </c:pt>
                <c:pt idx="20">
                  <c:v>230</c:v>
                </c:pt>
                <c:pt idx="21">
                  <c:v>150</c:v>
                </c:pt>
                <c:pt idx="22">
                  <c:v>175</c:v>
                </c:pt>
                <c:pt idx="23">
                  <c:v>221</c:v>
                </c:pt>
                <c:pt idx="24">
                  <c:v>200</c:v>
                </c:pt>
                <c:pt idx="25">
                  <c:v>245</c:v>
                </c:pt>
              </c:numCache>
            </c:numRef>
          </c:val>
        </c:ser>
        <c:overlap val="100"/>
        <c:axId val="24722043"/>
        <c:axId val="21171796"/>
      </c:barChart>
      <c:catAx>
        <c:axId val="24722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Production Years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71796"/>
        <c:crosses val="autoZero"/>
        <c:auto val="1"/>
        <c:lblOffset val="100"/>
        <c:tickLblSkip val="1"/>
        <c:noMultiLvlLbl val="0"/>
      </c:catAx>
      <c:valAx>
        <c:axId val="21171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Thousand hectares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220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12875"/>
          <c:w val="0.15325"/>
          <c:h val="0.8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Production of Sunflowerseed in South Africa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97"/>
          <c:w val="0.778"/>
          <c:h val="0.84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'Data-Sunflower'!$A$36</c:f>
              <c:strCache>
                <c:ptCount val="1"/>
                <c:pt idx="0">
                  <c:v> Wes-Kaap/W. Cape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'Data-Sunflower'!$D$33:$AA$33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</c:strCache>
            </c:strRef>
          </c:cat>
          <c:val>
            <c:numRef>
              <c:f>'Data-Sunflower'!$D$36:$AA$36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0.35</c:v>
                </c:pt>
                <c:pt idx="13">
                  <c:v>0.38</c:v>
                </c:pt>
                <c:pt idx="14">
                  <c:v>0.45</c:v>
                </c:pt>
                <c:pt idx="15">
                  <c:v>0.08</c:v>
                </c:pt>
                <c:pt idx="16">
                  <c:v>0.3</c:v>
                </c:pt>
                <c:pt idx="17">
                  <c:v>0.54</c:v>
                </c:pt>
                <c:pt idx="18">
                  <c:v>0.7</c:v>
                </c:pt>
                <c:pt idx="19">
                  <c:v>0.2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'Data-Sunflower'!$A$37</c:f>
              <c:strCache>
                <c:ptCount val="1"/>
                <c:pt idx="0">
                  <c:v> Noord-Kaap/N. Cape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'Data-Sunflower'!$D$33:$AA$33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</c:strCache>
            </c:strRef>
          </c:cat>
          <c:val>
            <c:numRef>
              <c:f>'Data-Sunflower'!$D$37:$AA$37</c:f>
              <c:numCache>
                <c:ptCount val="24"/>
                <c:pt idx="0">
                  <c:v>61.349</c:v>
                </c:pt>
                <c:pt idx="1">
                  <c:v>4.024</c:v>
                </c:pt>
                <c:pt idx="2">
                  <c:v>6.61</c:v>
                </c:pt>
                <c:pt idx="3">
                  <c:v>7.08</c:v>
                </c:pt>
                <c:pt idx="4">
                  <c:v>13.821</c:v>
                </c:pt>
                <c:pt idx="5">
                  <c:v>3.213</c:v>
                </c:pt>
                <c:pt idx="6">
                  <c:v>1.915</c:v>
                </c:pt>
                <c:pt idx="7">
                  <c:v>0.067</c:v>
                </c:pt>
                <c:pt idx="8">
                  <c:v>1</c:v>
                </c:pt>
                <c:pt idx="9">
                  <c:v>0.925</c:v>
                </c:pt>
                <c:pt idx="10">
                  <c:v>0.675</c:v>
                </c:pt>
                <c:pt idx="11">
                  <c:v>0.5</c:v>
                </c:pt>
                <c:pt idx="12">
                  <c:v>0.72</c:v>
                </c:pt>
                <c:pt idx="13">
                  <c:v>0.85</c:v>
                </c:pt>
                <c:pt idx="14">
                  <c:v>1</c:v>
                </c:pt>
                <c:pt idx="15">
                  <c:v>1.8</c:v>
                </c:pt>
                <c:pt idx="16">
                  <c:v>1.32</c:v>
                </c:pt>
                <c:pt idx="17">
                  <c:v>0.9</c:v>
                </c:pt>
                <c:pt idx="18">
                  <c:v>1</c:v>
                </c:pt>
                <c:pt idx="19">
                  <c:v>1.7</c:v>
                </c:pt>
                <c:pt idx="20">
                  <c:v>0.68</c:v>
                </c:pt>
                <c:pt idx="21">
                  <c:v>0.1</c:v>
                </c:pt>
                <c:pt idx="22">
                  <c:v>0.1</c:v>
                </c:pt>
                <c:pt idx="23">
                  <c:v>0.45</c:v>
                </c:pt>
              </c:numCache>
            </c:numRef>
          </c:val>
        </c:ser>
        <c:ser>
          <c:idx val="2"/>
          <c:order val="2"/>
          <c:tx>
            <c:strRef>
              <c:f>'Data-Sunflower'!$A$39</c:f>
              <c:strCache>
                <c:ptCount val="1"/>
                <c:pt idx="0">
                  <c:v> Oos-Kaap/E. Cape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'Data-Sunflower'!$D$33:$AA$33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</c:strCache>
            </c:strRef>
          </c:cat>
          <c:val>
            <c:numRef>
              <c:f>'Data-Sunflower'!$D$39:$AA$39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0.24</c:v>
                </c:pt>
                <c:pt idx="13">
                  <c:v>0.27</c:v>
                </c:pt>
                <c:pt idx="14">
                  <c:v>0.24</c:v>
                </c:pt>
                <c:pt idx="15">
                  <c:v>0.24</c:v>
                </c:pt>
                <c:pt idx="16">
                  <c:v>0.18</c:v>
                </c:pt>
                <c:pt idx="17">
                  <c:v>0.36</c:v>
                </c:pt>
                <c:pt idx="18">
                  <c:v>0.78</c:v>
                </c:pt>
                <c:pt idx="19">
                  <c:v>0.165</c:v>
                </c:pt>
                <c:pt idx="20">
                  <c:v>0.22</c:v>
                </c:pt>
                <c:pt idx="21">
                  <c:v>0</c:v>
                </c:pt>
                <c:pt idx="22">
                  <c:v>0</c:v>
                </c:pt>
                <c:pt idx="23">
                  <c:v>0.825</c:v>
                </c:pt>
              </c:numCache>
            </c:numRef>
          </c:val>
        </c:ser>
        <c:ser>
          <c:idx val="3"/>
          <c:order val="3"/>
          <c:tx>
            <c:strRef>
              <c:f>'Data-Sunflower'!$A$38</c:f>
              <c:strCache>
                <c:ptCount val="1"/>
                <c:pt idx="0">
                  <c:v> Vrystaat/Free State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'Data-Sunflower'!$D$33:$AA$33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</c:strCache>
            </c:strRef>
          </c:cat>
          <c:val>
            <c:numRef>
              <c:f>'Data-Sunflower'!$D$38:$AA$38</c:f>
              <c:numCache>
                <c:ptCount val="24"/>
                <c:pt idx="0">
                  <c:v>241.894</c:v>
                </c:pt>
                <c:pt idx="1">
                  <c:v>88.914</c:v>
                </c:pt>
                <c:pt idx="2">
                  <c:v>158.914</c:v>
                </c:pt>
                <c:pt idx="3">
                  <c:v>170.212</c:v>
                </c:pt>
                <c:pt idx="4">
                  <c:v>204.486</c:v>
                </c:pt>
                <c:pt idx="5">
                  <c:v>319.246</c:v>
                </c:pt>
                <c:pt idx="6">
                  <c:v>190.279</c:v>
                </c:pt>
                <c:pt idx="7">
                  <c:v>218</c:v>
                </c:pt>
                <c:pt idx="8">
                  <c:v>629</c:v>
                </c:pt>
                <c:pt idx="9">
                  <c:v>262.8</c:v>
                </c:pt>
                <c:pt idx="10">
                  <c:v>253.5</c:v>
                </c:pt>
                <c:pt idx="11">
                  <c:v>443.5</c:v>
                </c:pt>
                <c:pt idx="12">
                  <c:v>330.5</c:v>
                </c:pt>
                <c:pt idx="13">
                  <c:v>276</c:v>
                </c:pt>
                <c:pt idx="14">
                  <c:v>260</c:v>
                </c:pt>
                <c:pt idx="15">
                  <c:v>204</c:v>
                </c:pt>
                <c:pt idx="16">
                  <c:v>155</c:v>
                </c:pt>
                <c:pt idx="17">
                  <c:v>459</c:v>
                </c:pt>
                <c:pt idx="18">
                  <c:v>363</c:v>
                </c:pt>
                <c:pt idx="19">
                  <c:v>227.5</c:v>
                </c:pt>
                <c:pt idx="20">
                  <c:v>434</c:v>
                </c:pt>
                <c:pt idx="21">
                  <c:v>247</c:v>
                </c:pt>
                <c:pt idx="22">
                  <c:v>297</c:v>
                </c:pt>
                <c:pt idx="23">
                  <c:v>448</c:v>
                </c:pt>
              </c:numCache>
            </c:numRef>
          </c:val>
        </c:ser>
        <c:ser>
          <c:idx val="4"/>
          <c:order val="4"/>
          <c:tx>
            <c:strRef>
              <c:f>'Data-Sunflower'!$A$40</c:f>
              <c:strCache>
                <c:ptCount val="1"/>
                <c:pt idx="0">
                  <c:v> Kwazulu-Natal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'Data-Sunflower'!$D$33:$AA$33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</c:strCache>
            </c:strRef>
          </c:cat>
          <c:val>
            <c:numRef>
              <c:f>'Data-Sunflower'!$D$40:$AA$40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0.095</c:v>
                </c:pt>
                <c:pt idx="11">
                  <c:v>0.09</c:v>
                </c:pt>
                <c:pt idx="12">
                  <c:v>0.1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'Data-Sunflower'!$A$41</c:f>
              <c:strCache>
                <c:ptCount val="1"/>
                <c:pt idx="0">
                  <c:v> Mpumalanga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'Data-Sunflower'!$D$33:$AA$33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</c:strCache>
            </c:strRef>
          </c:cat>
          <c:val>
            <c:numRef>
              <c:f>'Data-Sunflower'!$D$41:$AA$41</c:f>
              <c:numCache>
                <c:ptCount val="24"/>
                <c:pt idx="0">
                  <c:v>62.212</c:v>
                </c:pt>
                <c:pt idx="1">
                  <c:v>19.629</c:v>
                </c:pt>
                <c:pt idx="2">
                  <c:v>30.796</c:v>
                </c:pt>
                <c:pt idx="3">
                  <c:v>32.985</c:v>
                </c:pt>
                <c:pt idx="4">
                  <c:v>52.591</c:v>
                </c:pt>
                <c:pt idx="5">
                  <c:v>38.054</c:v>
                </c:pt>
                <c:pt idx="6">
                  <c:v>22.681</c:v>
                </c:pt>
                <c:pt idx="7">
                  <c:v>34</c:v>
                </c:pt>
                <c:pt idx="8">
                  <c:v>78</c:v>
                </c:pt>
                <c:pt idx="9">
                  <c:v>24.2</c:v>
                </c:pt>
                <c:pt idx="10">
                  <c:v>23</c:v>
                </c:pt>
                <c:pt idx="11">
                  <c:v>52.5</c:v>
                </c:pt>
                <c:pt idx="12">
                  <c:v>45</c:v>
                </c:pt>
                <c:pt idx="13">
                  <c:v>46</c:v>
                </c:pt>
                <c:pt idx="14">
                  <c:v>45.5</c:v>
                </c:pt>
                <c:pt idx="15">
                  <c:v>56.23</c:v>
                </c:pt>
                <c:pt idx="16">
                  <c:v>13</c:v>
                </c:pt>
                <c:pt idx="17">
                  <c:v>25.5</c:v>
                </c:pt>
                <c:pt idx="18">
                  <c:v>37.7</c:v>
                </c:pt>
                <c:pt idx="19">
                  <c:v>12.8</c:v>
                </c:pt>
                <c:pt idx="20">
                  <c:v>12</c:v>
                </c:pt>
                <c:pt idx="21">
                  <c:v>13.5</c:v>
                </c:pt>
                <c:pt idx="22">
                  <c:v>9.9</c:v>
                </c:pt>
                <c:pt idx="23">
                  <c:v>4.55</c:v>
                </c:pt>
              </c:numCache>
            </c:numRef>
          </c:val>
        </c:ser>
        <c:ser>
          <c:idx val="6"/>
          <c:order val="6"/>
          <c:tx>
            <c:strRef>
              <c:f>'Data-Sunflower'!$A$42</c:f>
              <c:strCache>
                <c:ptCount val="1"/>
                <c:pt idx="0">
                  <c:v> Limpopo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'Data-Sunflower'!$D$33:$AA$33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</c:strCache>
            </c:strRef>
          </c:cat>
          <c:val>
            <c:numRef>
              <c:f>'Data-Sunflower'!$D$42:$AA$42</c:f>
              <c:numCache>
                <c:ptCount val="24"/>
                <c:pt idx="0">
                  <c:v>46.05</c:v>
                </c:pt>
                <c:pt idx="1">
                  <c:v>5.932</c:v>
                </c:pt>
                <c:pt idx="2">
                  <c:v>16.655</c:v>
                </c:pt>
                <c:pt idx="3">
                  <c:v>17.839</c:v>
                </c:pt>
                <c:pt idx="4">
                  <c:v>38.928</c:v>
                </c:pt>
                <c:pt idx="5">
                  <c:v>72.108</c:v>
                </c:pt>
                <c:pt idx="6">
                  <c:v>42.978</c:v>
                </c:pt>
                <c:pt idx="7">
                  <c:v>31</c:v>
                </c:pt>
                <c:pt idx="8">
                  <c:v>17</c:v>
                </c:pt>
                <c:pt idx="9">
                  <c:v>33.6</c:v>
                </c:pt>
                <c:pt idx="10">
                  <c:v>26.1</c:v>
                </c:pt>
                <c:pt idx="11">
                  <c:v>50</c:v>
                </c:pt>
                <c:pt idx="12">
                  <c:v>22.2</c:v>
                </c:pt>
                <c:pt idx="13">
                  <c:v>37</c:v>
                </c:pt>
                <c:pt idx="14">
                  <c:v>36</c:v>
                </c:pt>
                <c:pt idx="15">
                  <c:v>42.8</c:v>
                </c:pt>
                <c:pt idx="16">
                  <c:v>12.5</c:v>
                </c:pt>
                <c:pt idx="17">
                  <c:v>77</c:v>
                </c:pt>
                <c:pt idx="18">
                  <c:v>90</c:v>
                </c:pt>
                <c:pt idx="19">
                  <c:v>67.5</c:v>
                </c:pt>
                <c:pt idx="20">
                  <c:v>98</c:v>
                </c:pt>
                <c:pt idx="21">
                  <c:v>85</c:v>
                </c:pt>
                <c:pt idx="22">
                  <c:v>85</c:v>
                </c:pt>
                <c:pt idx="23">
                  <c:v>76.275</c:v>
                </c:pt>
              </c:numCache>
            </c:numRef>
          </c:val>
        </c:ser>
        <c:ser>
          <c:idx val="7"/>
          <c:order val="7"/>
          <c:tx>
            <c:strRef>
              <c:f>'Data-Sunflower'!$A$43</c:f>
              <c:strCache>
                <c:ptCount val="1"/>
                <c:pt idx="0">
                  <c:v> Gauteng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'Data-Sunflower'!$D$33:$AA$33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</c:strCache>
            </c:strRef>
          </c:cat>
          <c:val>
            <c:numRef>
              <c:f>'Data-Sunflower'!$D$43:$AA$43</c:f>
              <c:numCache>
                <c:ptCount val="24"/>
                <c:pt idx="0">
                  <c:v>55.017</c:v>
                </c:pt>
                <c:pt idx="1">
                  <c:v>11.595</c:v>
                </c:pt>
                <c:pt idx="2">
                  <c:v>22.949</c:v>
                </c:pt>
                <c:pt idx="3">
                  <c:v>24.581</c:v>
                </c:pt>
                <c:pt idx="4">
                  <c:v>46.509</c:v>
                </c:pt>
                <c:pt idx="5">
                  <c:v>12.139</c:v>
                </c:pt>
                <c:pt idx="6">
                  <c:v>7.235</c:v>
                </c:pt>
                <c:pt idx="7">
                  <c:v>10</c:v>
                </c:pt>
                <c:pt idx="8">
                  <c:v>22</c:v>
                </c:pt>
                <c:pt idx="9">
                  <c:v>9</c:v>
                </c:pt>
                <c:pt idx="10">
                  <c:v>10.8</c:v>
                </c:pt>
                <c:pt idx="11">
                  <c:v>18</c:v>
                </c:pt>
                <c:pt idx="12">
                  <c:v>16</c:v>
                </c:pt>
                <c:pt idx="13">
                  <c:v>22.5</c:v>
                </c:pt>
                <c:pt idx="14">
                  <c:v>13.9</c:v>
                </c:pt>
                <c:pt idx="15">
                  <c:v>14.85</c:v>
                </c:pt>
                <c:pt idx="16">
                  <c:v>7.7</c:v>
                </c:pt>
                <c:pt idx="17">
                  <c:v>8.7</c:v>
                </c:pt>
                <c:pt idx="18">
                  <c:v>9.82</c:v>
                </c:pt>
                <c:pt idx="19">
                  <c:v>4.9</c:v>
                </c:pt>
                <c:pt idx="20">
                  <c:v>4.8</c:v>
                </c:pt>
                <c:pt idx="21">
                  <c:v>3.9</c:v>
                </c:pt>
                <c:pt idx="22">
                  <c:v>4</c:v>
                </c:pt>
                <c:pt idx="23">
                  <c:v>3.9</c:v>
                </c:pt>
              </c:numCache>
            </c:numRef>
          </c:val>
        </c:ser>
        <c:ser>
          <c:idx val="8"/>
          <c:order val="8"/>
          <c:tx>
            <c:strRef>
              <c:f>'Data-Sunflower'!$A$44</c:f>
              <c:strCache>
                <c:ptCount val="1"/>
                <c:pt idx="0">
                  <c:v> Noordwes/North West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'Data-Sunflower'!$D$33:$AA$33</c:f>
              <c:strCache>
                <c:ptCount val="24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  <c:pt idx="16">
                  <c:v>2006/07</c:v>
                </c:pt>
                <c:pt idx="17">
                  <c:v>2007/08</c:v>
                </c:pt>
                <c:pt idx="18">
                  <c:v>2008/09</c:v>
                </c:pt>
                <c:pt idx="19">
                  <c:v>2009/10</c:v>
                </c:pt>
                <c:pt idx="20">
                  <c:v>2010/11</c:v>
                </c:pt>
                <c:pt idx="21">
                  <c:v>2011/12</c:v>
                </c:pt>
                <c:pt idx="22">
                  <c:v>2012/13</c:v>
                </c:pt>
                <c:pt idx="23">
                  <c:v>2013/14</c:v>
                </c:pt>
              </c:strCache>
            </c:strRef>
          </c:cat>
          <c:val>
            <c:numRef>
              <c:f>'Data-Sunflower'!$D$44:$AA$44</c:f>
              <c:numCache>
                <c:ptCount val="24"/>
                <c:pt idx="0">
                  <c:v>164.875</c:v>
                </c:pt>
                <c:pt idx="1">
                  <c:v>38.692</c:v>
                </c:pt>
                <c:pt idx="2">
                  <c:v>92.923</c:v>
                </c:pt>
                <c:pt idx="3">
                  <c:v>99.529</c:v>
                </c:pt>
                <c:pt idx="4">
                  <c:v>139.378</c:v>
                </c:pt>
                <c:pt idx="5">
                  <c:v>310.241</c:v>
                </c:pt>
                <c:pt idx="6">
                  <c:v>184.912</c:v>
                </c:pt>
                <c:pt idx="7">
                  <c:v>269</c:v>
                </c:pt>
                <c:pt idx="8">
                  <c:v>362</c:v>
                </c:pt>
                <c:pt idx="9">
                  <c:v>200</c:v>
                </c:pt>
                <c:pt idx="10">
                  <c:v>324</c:v>
                </c:pt>
                <c:pt idx="11">
                  <c:v>364</c:v>
                </c:pt>
                <c:pt idx="12">
                  <c:v>227.5</c:v>
                </c:pt>
                <c:pt idx="13">
                  <c:v>265</c:v>
                </c:pt>
                <c:pt idx="14">
                  <c:v>262.91</c:v>
                </c:pt>
                <c:pt idx="15">
                  <c:v>200</c:v>
                </c:pt>
                <c:pt idx="16">
                  <c:v>110</c:v>
                </c:pt>
                <c:pt idx="17">
                  <c:v>300</c:v>
                </c:pt>
                <c:pt idx="18">
                  <c:v>298</c:v>
                </c:pt>
                <c:pt idx="19">
                  <c:v>175.235</c:v>
                </c:pt>
                <c:pt idx="20">
                  <c:v>310.3</c:v>
                </c:pt>
                <c:pt idx="21">
                  <c:v>172.5</c:v>
                </c:pt>
                <c:pt idx="22">
                  <c:v>161</c:v>
                </c:pt>
                <c:pt idx="23">
                  <c:v>298</c:v>
                </c:pt>
              </c:numCache>
            </c:numRef>
          </c:val>
        </c:ser>
        <c:overlap val="100"/>
        <c:axId val="56328437"/>
        <c:axId val="37193886"/>
      </c:barChart>
      <c:catAx>
        <c:axId val="56328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Production Years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193886"/>
        <c:crosses val="autoZero"/>
        <c:auto val="1"/>
        <c:lblOffset val="100"/>
        <c:tickLblSkip val="1"/>
        <c:noMultiLvlLbl val="0"/>
      </c:catAx>
      <c:valAx>
        <c:axId val="37193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Thousand tons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28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25"/>
          <c:y val="0.1275"/>
          <c:w val="0.1535"/>
          <c:h val="0.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Chart 1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T88"/>
  <sheetViews>
    <sheetView showGridLines="0" tabSelected="1" zoomScale="85" zoomScaleNormal="85" zoomScalePageLayoutView="0" workbookViewId="0" topLeftCell="A1">
      <pane xSplit="1" ySplit="7" topLeftCell="U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Y60" sqref="Y60"/>
    </sheetView>
  </sheetViews>
  <sheetFormatPr defaultColWidth="9.7109375" defaultRowHeight="12.75"/>
  <cols>
    <col min="1" max="1" width="49.8515625" style="1" customWidth="1"/>
    <col min="2" max="2" width="8.421875" style="1" customWidth="1"/>
    <col min="3" max="3" width="8.28125" style="1" customWidth="1"/>
    <col min="4" max="6" width="9.140625" style="1" customWidth="1"/>
    <col min="7" max="7" width="9.57421875" style="1" customWidth="1"/>
    <col min="8" max="24" width="9.140625" style="1" customWidth="1"/>
    <col min="25" max="25" width="8.57421875" style="1" customWidth="1"/>
    <col min="26" max="29" width="9.140625" style="1" customWidth="1"/>
    <col min="30" max="30" width="12.57421875" style="1" bestFit="1" customWidth="1"/>
    <col min="31" max="31" width="11.7109375" style="1" bestFit="1" customWidth="1"/>
    <col min="32" max="32" width="13.8515625" style="1" bestFit="1" customWidth="1"/>
    <col min="33" max="99" width="9.140625" style="1" customWidth="1"/>
    <col min="100" max="16384" width="9.7109375" style="1" customWidth="1"/>
  </cols>
  <sheetData>
    <row r="1" spans="1:7" ht="15">
      <c r="A1" s="100" t="s">
        <v>20</v>
      </c>
      <c r="B1" s="34"/>
      <c r="C1" s="34"/>
      <c r="D1" s="34"/>
      <c r="E1" s="34"/>
      <c r="F1" s="34"/>
      <c r="G1" s="34"/>
    </row>
    <row r="3" spans="1:7" ht="12.75">
      <c r="A3" s="51" t="s">
        <v>97</v>
      </c>
      <c r="B3" s="51"/>
      <c r="C3" s="51"/>
      <c r="D3" s="51"/>
      <c r="E3" s="51"/>
      <c r="F3" s="51"/>
      <c r="G3" s="51"/>
    </row>
    <row r="5" spans="1:7" ht="12.75">
      <c r="A5" s="101" t="s">
        <v>28</v>
      </c>
      <c r="B5" s="3"/>
      <c r="C5" s="3"/>
      <c r="D5" s="3"/>
      <c r="E5" s="3"/>
      <c r="F5" s="3"/>
      <c r="G5" s="3"/>
    </row>
    <row r="6" spans="1:12" ht="12.75">
      <c r="A6" s="101" t="s">
        <v>29</v>
      </c>
      <c r="B6" s="3"/>
      <c r="C6" s="3"/>
      <c r="D6" s="3"/>
      <c r="E6" s="3"/>
      <c r="F6" s="3"/>
      <c r="G6" s="3"/>
      <c r="H6" s="60"/>
      <c r="I6" s="59"/>
      <c r="J6" s="59"/>
      <c r="K6" s="59"/>
      <c r="L6" s="59"/>
    </row>
    <row r="7" spans="1:7" ht="12.75">
      <c r="A7" s="3"/>
      <c r="B7" s="3"/>
      <c r="C7" s="3"/>
      <c r="D7" s="3"/>
      <c r="E7" s="3"/>
      <c r="F7" s="3"/>
      <c r="G7" s="3"/>
    </row>
    <row r="8" spans="1:11" ht="12.75">
      <c r="A8" s="3"/>
      <c r="B8" s="3"/>
      <c r="C8" s="3"/>
      <c r="D8" s="3"/>
      <c r="E8" s="3"/>
      <c r="F8" s="3"/>
      <c r="G8" s="66"/>
      <c r="H8" s="59"/>
      <c r="I8" s="59"/>
      <c r="J8" s="59"/>
      <c r="K8" s="59"/>
    </row>
    <row r="9" spans="1:7" ht="12.75">
      <c r="A9" s="34" t="s">
        <v>30</v>
      </c>
      <c r="B9" s="34"/>
      <c r="C9" s="34"/>
      <c r="D9" s="34"/>
      <c r="E9" s="34"/>
      <c r="F9" s="34"/>
      <c r="G9" s="34"/>
    </row>
    <row r="10" spans="1:31" ht="12.75">
      <c r="A10" s="34" t="s">
        <v>31</v>
      </c>
      <c r="B10" s="34"/>
      <c r="C10" s="34"/>
      <c r="D10" s="34"/>
      <c r="E10" s="34"/>
      <c r="F10" s="34"/>
      <c r="G10" s="34"/>
      <c r="AE10" s="176"/>
    </row>
    <row r="11" spans="1:31" ht="12.75">
      <c r="A11" s="2"/>
      <c r="B11" s="2"/>
      <c r="C11" s="2"/>
      <c r="D11" s="2"/>
      <c r="E11" s="2"/>
      <c r="F11" s="2"/>
      <c r="G11" s="2"/>
      <c r="AE11" s="176" t="s">
        <v>98</v>
      </c>
    </row>
    <row r="12" spans="1:32" s="176" customFormat="1" ht="12.75">
      <c r="A12" s="54" t="s">
        <v>5</v>
      </c>
      <c r="B12" s="167" t="s">
        <v>45</v>
      </c>
      <c r="C12" s="167" t="s">
        <v>46</v>
      </c>
      <c r="D12" s="168" t="s">
        <v>39</v>
      </c>
      <c r="E12" s="168" t="s">
        <v>40</v>
      </c>
      <c r="F12" s="168" t="s">
        <v>41</v>
      </c>
      <c r="G12" s="168" t="s">
        <v>42</v>
      </c>
      <c r="H12" s="169" t="s">
        <v>0</v>
      </c>
      <c r="I12" s="170" t="s">
        <v>1</v>
      </c>
      <c r="J12" s="170" t="s">
        <v>2</v>
      </c>
      <c r="K12" s="170" t="s">
        <v>3</v>
      </c>
      <c r="L12" s="171" t="s">
        <v>4</v>
      </c>
      <c r="M12" s="172" t="s">
        <v>14</v>
      </c>
      <c r="N12" s="173" t="s">
        <v>15</v>
      </c>
      <c r="O12" s="173" t="s">
        <v>16</v>
      </c>
      <c r="P12" s="173" t="s">
        <v>18</v>
      </c>
      <c r="Q12" s="173" t="s">
        <v>19</v>
      </c>
      <c r="R12" s="173" t="s">
        <v>37</v>
      </c>
      <c r="S12" s="173" t="s">
        <v>38</v>
      </c>
      <c r="T12" s="174" t="s">
        <v>43</v>
      </c>
      <c r="U12" s="174" t="s">
        <v>44</v>
      </c>
      <c r="V12" s="174" t="s">
        <v>47</v>
      </c>
      <c r="W12" s="174" t="s">
        <v>62</v>
      </c>
      <c r="X12" s="175" t="s">
        <v>67</v>
      </c>
      <c r="Y12" s="174" t="s">
        <v>66</v>
      </c>
      <c r="Z12" s="174" t="s">
        <v>78</v>
      </c>
      <c r="AA12" s="174" t="s">
        <v>90</v>
      </c>
      <c r="AB12" s="174" t="s">
        <v>92</v>
      </c>
      <c r="AC12" s="174" t="s">
        <v>93</v>
      </c>
      <c r="AD12" s="174" t="s">
        <v>96</v>
      </c>
      <c r="AE12" s="174" t="s">
        <v>94</v>
      </c>
      <c r="AF12" s="178" t="s">
        <v>95</v>
      </c>
    </row>
    <row r="13" spans="1:32" s="176" customFormat="1" ht="12.75">
      <c r="A13" s="54" t="s">
        <v>21</v>
      </c>
      <c r="B13" s="25" t="s">
        <v>6</v>
      </c>
      <c r="C13" s="25" t="s">
        <v>6</v>
      </c>
      <c r="D13" s="26" t="s">
        <v>6</v>
      </c>
      <c r="E13" s="26" t="s">
        <v>6</v>
      </c>
      <c r="F13" s="26" t="s">
        <v>6</v>
      </c>
      <c r="G13" s="26" t="s">
        <v>6</v>
      </c>
      <c r="H13" s="26" t="s">
        <v>6</v>
      </c>
      <c r="I13" s="26" t="s">
        <v>6</v>
      </c>
      <c r="J13" s="26" t="s">
        <v>6</v>
      </c>
      <c r="K13" s="26" t="s">
        <v>6</v>
      </c>
      <c r="L13" s="27" t="s">
        <v>6</v>
      </c>
      <c r="M13" s="27" t="s">
        <v>6</v>
      </c>
      <c r="N13" s="27" t="s">
        <v>6</v>
      </c>
      <c r="O13" s="27" t="s">
        <v>6</v>
      </c>
      <c r="P13" s="27" t="s">
        <v>6</v>
      </c>
      <c r="Q13" s="27" t="s">
        <v>6</v>
      </c>
      <c r="R13" s="27" t="s">
        <v>6</v>
      </c>
      <c r="S13" s="27" t="s">
        <v>6</v>
      </c>
      <c r="T13" s="25" t="s">
        <v>6</v>
      </c>
      <c r="U13" s="25" t="s">
        <v>6</v>
      </c>
      <c r="V13" s="25" t="s">
        <v>6</v>
      </c>
      <c r="W13" s="25" t="s">
        <v>6</v>
      </c>
      <c r="X13" s="177" t="s">
        <v>6</v>
      </c>
      <c r="Y13" s="25" t="s">
        <v>6</v>
      </c>
      <c r="Z13" s="25" t="s">
        <v>6</v>
      </c>
      <c r="AA13" s="25" t="s">
        <v>6</v>
      </c>
      <c r="AB13" s="25" t="s">
        <v>6</v>
      </c>
      <c r="AC13" s="25" t="s">
        <v>6</v>
      </c>
      <c r="AD13" s="25" t="s">
        <v>6</v>
      </c>
      <c r="AE13" s="25" t="s">
        <v>6</v>
      </c>
      <c r="AF13" s="179"/>
    </row>
    <row r="14" spans="1:32" ht="12.75">
      <c r="A14" s="9"/>
      <c r="B14" s="9"/>
      <c r="C14" s="67"/>
      <c r="D14" s="95"/>
      <c r="E14" s="52"/>
      <c r="F14" s="56"/>
      <c r="G14" s="52"/>
      <c r="H14" s="10"/>
      <c r="I14" s="11"/>
      <c r="J14" s="11"/>
      <c r="K14" s="11"/>
      <c r="L14" s="12"/>
      <c r="M14" s="12"/>
      <c r="N14" s="12"/>
      <c r="O14" s="12"/>
      <c r="P14" s="12"/>
      <c r="Q14" s="12"/>
      <c r="R14" s="12"/>
      <c r="S14" s="12"/>
      <c r="T14" s="78"/>
      <c r="U14" s="78"/>
      <c r="V14" s="78"/>
      <c r="W14" s="78"/>
      <c r="X14" s="130"/>
      <c r="Y14" s="78"/>
      <c r="Z14" s="78"/>
      <c r="AA14" s="78"/>
      <c r="AB14" s="78"/>
      <c r="AC14" s="78"/>
      <c r="AD14" s="78"/>
      <c r="AE14" s="78"/>
      <c r="AF14" s="178"/>
    </row>
    <row r="15" spans="1:32" ht="12.75">
      <c r="A15" s="13" t="s">
        <v>22</v>
      </c>
      <c r="B15" s="13">
        <v>0</v>
      </c>
      <c r="C15" s="99">
        <v>0</v>
      </c>
      <c r="D15" s="96">
        <v>0</v>
      </c>
      <c r="E15" s="88">
        <v>0</v>
      </c>
      <c r="F15" s="87">
        <v>0</v>
      </c>
      <c r="G15" s="88">
        <v>0</v>
      </c>
      <c r="H15" s="89">
        <v>0</v>
      </c>
      <c r="I15" s="90">
        <v>0</v>
      </c>
      <c r="J15" s="90">
        <v>0</v>
      </c>
      <c r="K15" s="90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0.35</v>
      </c>
      <c r="Q15" s="85">
        <v>0.38</v>
      </c>
      <c r="R15" s="85">
        <v>0.3</v>
      </c>
      <c r="S15" s="85">
        <v>0.08</v>
      </c>
      <c r="T15" s="86">
        <v>0.5</v>
      </c>
      <c r="U15" s="86">
        <v>0.6</v>
      </c>
      <c r="V15" s="86">
        <v>0.7</v>
      </c>
      <c r="W15" s="86">
        <v>0.2</v>
      </c>
      <c r="X15" s="131">
        <v>0</v>
      </c>
      <c r="Y15" s="86">
        <v>0</v>
      </c>
      <c r="Z15" s="86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0.1</v>
      </c>
      <c r="AF15" s="180"/>
    </row>
    <row r="16" spans="1:32" ht="12.75">
      <c r="A16" s="13" t="s">
        <v>23</v>
      </c>
      <c r="B16" s="13">
        <v>13</v>
      </c>
      <c r="C16" s="99">
        <v>15</v>
      </c>
      <c r="D16" s="97">
        <v>10</v>
      </c>
      <c r="E16" s="91">
        <v>6</v>
      </c>
      <c r="F16" s="91">
        <v>10.919</v>
      </c>
      <c r="G16" s="91">
        <v>10.427</v>
      </c>
      <c r="H16" s="89">
        <v>9.995</v>
      </c>
      <c r="I16" s="90">
        <v>1.907</v>
      </c>
      <c r="J16" s="90">
        <v>1.455</v>
      </c>
      <c r="K16" s="90">
        <v>0.047</v>
      </c>
      <c r="L16" s="85">
        <v>0.5</v>
      </c>
      <c r="M16" s="85">
        <v>0.25</v>
      </c>
      <c r="N16" s="85">
        <v>0.25</v>
      </c>
      <c r="O16" s="85">
        <v>0.25</v>
      </c>
      <c r="P16" s="85">
        <v>0.3</v>
      </c>
      <c r="Q16" s="85">
        <v>0.56</v>
      </c>
      <c r="R16" s="85">
        <v>0.5</v>
      </c>
      <c r="S16" s="85">
        <v>1.2</v>
      </c>
      <c r="T16" s="86">
        <v>0.7</v>
      </c>
      <c r="U16" s="86">
        <v>0.4</v>
      </c>
      <c r="V16" s="86">
        <v>0.5</v>
      </c>
      <c r="W16" s="86">
        <v>0.85</v>
      </c>
      <c r="X16" s="131">
        <v>0.5</v>
      </c>
      <c r="Y16" s="86">
        <v>0.35</v>
      </c>
      <c r="Z16" s="86">
        <v>0.2</v>
      </c>
      <c r="AA16" s="79">
        <v>0.9</v>
      </c>
      <c r="AB16" s="79">
        <v>0.5</v>
      </c>
      <c r="AC16" s="79">
        <v>0.5</v>
      </c>
      <c r="AD16" s="79">
        <v>0.25</v>
      </c>
      <c r="AE16" s="79">
        <v>1.6</v>
      </c>
      <c r="AF16" s="180">
        <f>(AE16-AD16)/AD16*100</f>
        <v>540</v>
      </c>
    </row>
    <row r="17" spans="1:32" ht="12.75">
      <c r="A17" s="13" t="s">
        <v>25</v>
      </c>
      <c r="B17" s="13">
        <v>178</v>
      </c>
      <c r="C17" s="99">
        <v>225</v>
      </c>
      <c r="D17" s="97">
        <v>245</v>
      </c>
      <c r="E17" s="91">
        <v>162</v>
      </c>
      <c r="F17" s="91">
        <v>194.014</v>
      </c>
      <c r="G17" s="91">
        <v>185.283</v>
      </c>
      <c r="H17" s="89">
        <v>217.539</v>
      </c>
      <c r="I17" s="90">
        <v>247.938</v>
      </c>
      <c r="J17" s="90">
        <v>189.216</v>
      </c>
      <c r="K17" s="90">
        <v>192.847</v>
      </c>
      <c r="L17" s="85">
        <v>430</v>
      </c>
      <c r="M17" s="85">
        <v>180</v>
      </c>
      <c r="N17" s="85">
        <v>195</v>
      </c>
      <c r="O17" s="85">
        <v>305</v>
      </c>
      <c r="P17" s="85">
        <v>290</v>
      </c>
      <c r="Q17" s="85">
        <v>212.5</v>
      </c>
      <c r="R17" s="85">
        <v>185</v>
      </c>
      <c r="S17" s="85">
        <v>168</v>
      </c>
      <c r="T17" s="86">
        <v>135</v>
      </c>
      <c r="U17" s="86">
        <v>270</v>
      </c>
      <c r="V17" s="86">
        <v>280</v>
      </c>
      <c r="W17" s="86">
        <v>175</v>
      </c>
      <c r="X17" s="131">
        <v>300</v>
      </c>
      <c r="Y17" s="86">
        <v>190</v>
      </c>
      <c r="Z17" s="86">
        <v>220</v>
      </c>
      <c r="AA17" s="79">
        <v>280</v>
      </c>
      <c r="AB17" s="79">
        <v>285</v>
      </c>
      <c r="AC17" s="79">
        <v>400</v>
      </c>
      <c r="AD17" s="79">
        <v>330</v>
      </c>
      <c r="AE17" s="79">
        <v>314</v>
      </c>
      <c r="AF17" s="180">
        <f>(AE17-AD17)/AD17*100</f>
        <v>-4.848484848484849</v>
      </c>
    </row>
    <row r="18" spans="1:32" ht="12.75">
      <c r="A18" s="13" t="s">
        <v>24</v>
      </c>
      <c r="B18" s="13">
        <v>0</v>
      </c>
      <c r="C18" s="99">
        <v>0</v>
      </c>
      <c r="D18" s="96">
        <v>0</v>
      </c>
      <c r="E18" s="88">
        <v>0</v>
      </c>
      <c r="F18" s="87">
        <v>0</v>
      </c>
      <c r="G18" s="88">
        <v>0</v>
      </c>
      <c r="H18" s="89">
        <v>0</v>
      </c>
      <c r="I18" s="90">
        <v>0</v>
      </c>
      <c r="J18" s="90">
        <v>0</v>
      </c>
      <c r="K18" s="90">
        <v>0</v>
      </c>
      <c r="L18" s="85">
        <v>0</v>
      </c>
      <c r="M18" s="85">
        <v>0.1</v>
      </c>
      <c r="N18" s="85">
        <v>0.2</v>
      </c>
      <c r="O18" s="85">
        <v>0.2</v>
      </c>
      <c r="P18" s="85">
        <v>0.2</v>
      </c>
      <c r="Q18" s="85">
        <v>0.26</v>
      </c>
      <c r="R18" s="85">
        <v>0.2</v>
      </c>
      <c r="S18" s="85">
        <v>0.2</v>
      </c>
      <c r="T18" s="86">
        <v>0.15</v>
      </c>
      <c r="U18" s="86">
        <v>0.3</v>
      </c>
      <c r="V18" s="86">
        <v>0.6</v>
      </c>
      <c r="W18" s="86">
        <v>0.15</v>
      </c>
      <c r="X18" s="131">
        <v>0.2</v>
      </c>
      <c r="Y18" s="86">
        <v>0</v>
      </c>
      <c r="Z18" s="86">
        <v>0</v>
      </c>
      <c r="AA18" s="79">
        <v>0.55</v>
      </c>
      <c r="AB18" s="79">
        <v>0</v>
      </c>
      <c r="AC18" s="79">
        <v>0</v>
      </c>
      <c r="AD18" s="79">
        <v>0</v>
      </c>
      <c r="AE18" s="79">
        <v>0</v>
      </c>
      <c r="AF18" s="180" t="s">
        <v>12</v>
      </c>
    </row>
    <row r="19" spans="1:32" ht="12.75">
      <c r="A19" s="13" t="s">
        <v>7</v>
      </c>
      <c r="B19" s="13">
        <v>0</v>
      </c>
      <c r="C19" s="99">
        <v>0</v>
      </c>
      <c r="D19" s="96">
        <v>0</v>
      </c>
      <c r="E19" s="88">
        <v>0</v>
      </c>
      <c r="F19" s="87">
        <v>0</v>
      </c>
      <c r="G19" s="88">
        <v>0</v>
      </c>
      <c r="H19" s="89">
        <v>0</v>
      </c>
      <c r="I19" s="90">
        <v>0</v>
      </c>
      <c r="J19" s="90">
        <v>0</v>
      </c>
      <c r="K19" s="90">
        <v>0</v>
      </c>
      <c r="L19" s="85">
        <v>0</v>
      </c>
      <c r="M19" s="85">
        <v>0</v>
      </c>
      <c r="N19" s="85">
        <v>0.045</v>
      </c>
      <c r="O19" s="85">
        <v>0.06</v>
      </c>
      <c r="P19" s="85">
        <v>0.1</v>
      </c>
      <c r="Q19" s="85">
        <v>0</v>
      </c>
      <c r="R19" s="85">
        <v>0</v>
      </c>
      <c r="S19" s="85">
        <v>0</v>
      </c>
      <c r="T19" s="86">
        <v>0</v>
      </c>
      <c r="U19" s="86">
        <v>0</v>
      </c>
      <c r="V19" s="86">
        <v>0</v>
      </c>
      <c r="W19" s="86">
        <v>0</v>
      </c>
      <c r="X19" s="131">
        <v>0</v>
      </c>
      <c r="Y19" s="86">
        <v>0</v>
      </c>
      <c r="Z19" s="86">
        <v>0</v>
      </c>
      <c r="AA19" s="79">
        <v>0</v>
      </c>
      <c r="AB19" s="79">
        <v>0</v>
      </c>
      <c r="AC19" s="79">
        <v>0</v>
      </c>
      <c r="AD19" s="79">
        <v>0.3</v>
      </c>
      <c r="AE19" s="79">
        <v>0</v>
      </c>
      <c r="AF19" s="180">
        <f>(AE19-AD19)/AD19*100</f>
        <v>-100</v>
      </c>
    </row>
    <row r="20" spans="1:32" ht="12.75">
      <c r="A20" s="13" t="s">
        <v>8</v>
      </c>
      <c r="B20" s="13">
        <v>34</v>
      </c>
      <c r="C20" s="99">
        <v>43</v>
      </c>
      <c r="D20" s="96">
        <v>54</v>
      </c>
      <c r="E20" s="88">
        <v>91</v>
      </c>
      <c r="F20" s="87">
        <v>32.028</v>
      </c>
      <c r="G20" s="88">
        <v>30.587</v>
      </c>
      <c r="H20" s="89">
        <v>50.161</v>
      </c>
      <c r="I20" s="90">
        <v>31.237</v>
      </c>
      <c r="J20" s="90">
        <v>23.839</v>
      </c>
      <c r="K20" s="90">
        <v>26.147</v>
      </c>
      <c r="L20" s="85">
        <v>56</v>
      </c>
      <c r="M20" s="85">
        <v>22</v>
      </c>
      <c r="N20" s="85">
        <v>20</v>
      </c>
      <c r="O20" s="85">
        <v>30</v>
      </c>
      <c r="P20" s="85">
        <v>40</v>
      </c>
      <c r="Q20" s="85">
        <v>34</v>
      </c>
      <c r="R20" s="85">
        <v>29</v>
      </c>
      <c r="S20" s="85">
        <v>45</v>
      </c>
      <c r="T20" s="86">
        <v>13</v>
      </c>
      <c r="U20" s="86">
        <v>17</v>
      </c>
      <c r="V20" s="86">
        <v>27</v>
      </c>
      <c r="W20" s="86">
        <v>8</v>
      </c>
      <c r="X20" s="131">
        <v>10</v>
      </c>
      <c r="Y20" s="86">
        <v>10</v>
      </c>
      <c r="Z20" s="86">
        <v>6.6</v>
      </c>
      <c r="AA20" s="79">
        <v>3.5</v>
      </c>
      <c r="AB20" s="79">
        <v>2.5</v>
      </c>
      <c r="AC20" s="79">
        <v>4</v>
      </c>
      <c r="AD20" s="79">
        <v>2.2</v>
      </c>
      <c r="AE20" s="79">
        <v>2.3</v>
      </c>
      <c r="AF20" s="180">
        <f>(AE20-AD20)/AD20*100</f>
        <v>4.545454545454529</v>
      </c>
    </row>
    <row r="21" spans="1:32" ht="12.75">
      <c r="A21" s="13" t="s">
        <v>17</v>
      </c>
      <c r="B21" s="13">
        <v>57</v>
      </c>
      <c r="C21" s="99">
        <v>57</v>
      </c>
      <c r="D21" s="96">
        <v>74</v>
      </c>
      <c r="E21" s="88">
        <v>43</v>
      </c>
      <c r="F21" s="87">
        <v>30.173</v>
      </c>
      <c r="G21" s="88">
        <v>28.815</v>
      </c>
      <c r="H21" s="89">
        <v>76.822</v>
      </c>
      <c r="I21" s="90">
        <v>76.598</v>
      </c>
      <c r="J21" s="90">
        <v>58.456</v>
      </c>
      <c r="K21" s="90">
        <v>43.765</v>
      </c>
      <c r="L21" s="85">
        <v>28</v>
      </c>
      <c r="M21" s="85">
        <v>28</v>
      </c>
      <c r="N21" s="85">
        <v>29</v>
      </c>
      <c r="O21" s="85">
        <v>40</v>
      </c>
      <c r="P21" s="85">
        <v>37</v>
      </c>
      <c r="Q21" s="85">
        <v>25</v>
      </c>
      <c r="R21" s="85">
        <v>40</v>
      </c>
      <c r="S21" s="85">
        <v>47</v>
      </c>
      <c r="T21" s="86">
        <v>30</v>
      </c>
      <c r="U21" s="86">
        <v>70</v>
      </c>
      <c r="V21" s="86">
        <v>90</v>
      </c>
      <c r="W21" s="86">
        <v>75</v>
      </c>
      <c r="X21" s="131">
        <v>98</v>
      </c>
      <c r="Y21" s="86">
        <v>100</v>
      </c>
      <c r="Z21" s="86">
        <v>99</v>
      </c>
      <c r="AA21" s="79">
        <v>90</v>
      </c>
      <c r="AB21" s="79">
        <v>82</v>
      </c>
      <c r="AC21" s="79">
        <v>65</v>
      </c>
      <c r="AD21" s="79">
        <v>90</v>
      </c>
      <c r="AE21" s="79">
        <v>45</v>
      </c>
      <c r="AF21" s="180">
        <f>(AE21-AD21)/AD21*100</f>
        <v>-50</v>
      </c>
    </row>
    <row r="22" spans="1:32" ht="12.75">
      <c r="A22" s="13" t="s">
        <v>9</v>
      </c>
      <c r="B22" s="13">
        <v>15</v>
      </c>
      <c r="C22" s="99">
        <v>25</v>
      </c>
      <c r="D22" s="96">
        <v>36</v>
      </c>
      <c r="E22" s="88">
        <v>37</v>
      </c>
      <c r="F22" s="87">
        <v>24.09</v>
      </c>
      <c r="G22" s="88">
        <v>23.006</v>
      </c>
      <c r="H22" s="89">
        <v>36.127</v>
      </c>
      <c r="I22" s="90">
        <v>7.777</v>
      </c>
      <c r="J22" s="90">
        <v>5.935</v>
      </c>
      <c r="K22" s="90">
        <v>7.703</v>
      </c>
      <c r="L22" s="85">
        <v>12</v>
      </c>
      <c r="M22" s="85">
        <v>6</v>
      </c>
      <c r="N22" s="85">
        <v>7.2</v>
      </c>
      <c r="O22" s="85">
        <v>12</v>
      </c>
      <c r="P22" s="85">
        <v>13.5</v>
      </c>
      <c r="Q22" s="85">
        <v>17.3</v>
      </c>
      <c r="R22" s="85">
        <v>10</v>
      </c>
      <c r="S22" s="85">
        <v>11</v>
      </c>
      <c r="T22" s="86">
        <v>7</v>
      </c>
      <c r="U22" s="86">
        <v>6</v>
      </c>
      <c r="V22" s="86">
        <v>7</v>
      </c>
      <c r="W22" s="86">
        <v>3.5</v>
      </c>
      <c r="X22" s="131">
        <v>4</v>
      </c>
      <c r="Y22" s="86">
        <v>3</v>
      </c>
      <c r="Z22" s="86">
        <v>3.9</v>
      </c>
      <c r="AA22" s="79">
        <v>3</v>
      </c>
      <c r="AB22" s="79">
        <v>6</v>
      </c>
      <c r="AC22" s="79">
        <v>4</v>
      </c>
      <c r="AD22" s="79">
        <v>3</v>
      </c>
      <c r="AE22" s="79">
        <v>5.5</v>
      </c>
      <c r="AF22" s="180">
        <f>(AE22-AD22)/AD22*100</f>
        <v>83.33333333333334</v>
      </c>
    </row>
    <row r="23" spans="1:32" ht="12.75">
      <c r="A23" s="13" t="s">
        <v>26</v>
      </c>
      <c r="B23" s="13">
        <v>110</v>
      </c>
      <c r="C23" s="99">
        <v>153</v>
      </c>
      <c r="D23" s="96">
        <v>155</v>
      </c>
      <c r="E23" s="88">
        <v>113</v>
      </c>
      <c r="F23" s="87">
        <v>108.72</v>
      </c>
      <c r="G23" s="88">
        <v>103.828</v>
      </c>
      <c r="H23" s="89">
        <v>144.942</v>
      </c>
      <c r="I23" s="90">
        <v>242.544</v>
      </c>
      <c r="J23" s="90">
        <v>185.099</v>
      </c>
      <c r="K23" s="90">
        <v>240.491</v>
      </c>
      <c r="L23" s="85">
        <v>301.5</v>
      </c>
      <c r="M23" s="85">
        <v>160</v>
      </c>
      <c r="N23" s="85">
        <v>270</v>
      </c>
      <c r="O23" s="85">
        <v>280</v>
      </c>
      <c r="P23" s="85">
        <v>225</v>
      </c>
      <c r="Q23" s="85">
        <v>240</v>
      </c>
      <c r="R23" s="85">
        <v>195</v>
      </c>
      <c r="S23" s="85">
        <v>200</v>
      </c>
      <c r="T23" s="86">
        <v>130</v>
      </c>
      <c r="U23" s="86">
        <v>200</v>
      </c>
      <c r="V23" s="86">
        <v>230</v>
      </c>
      <c r="W23" s="86">
        <v>135</v>
      </c>
      <c r="X23" s="131">
        <v>230</v>
      </c>
      <c r="Y23" s="86">
        <v>150</v>
      </c>
      <c r="Z23" s="86">
        <v>175</v>
      </c>
      <c r="AA23" s="79">
        <v>221</v>
      </c>
      <c r="AB23" s="79">
        <v>200</v>
      </c>
      <c r="AC23" s="79">
        <v>245</v>
      </c>
      <c r="AD23" s="79">
        <v>210</v>
      </c>
      <c r="AE23" s="79">
        <v>233</v>
      </c>
      <c r="AF23" s="180">
        <f>(AE23-AD23)/AD23*100</f>
        <v>10.952380952380953</v>
      </c>
    </row>
    <row r="24" spans="1:32" ht="12.75">
      <c r="A24" s="9"/>
      <c r="B24" s="9"/>
      <c r="C24" s="57"/>
      <c r="D24" s="98"/>
      <c r="E24" s="65"/>
      <c r="F24" s="64"/>
      <c r="G24" s="65"/>
      <c r="H24" s="40"/>
      <c r="I24" s="41"/>
      <c r="J24" s="41"/>
      <c r="K24" s="41"/>
      <c r="L24" s="42"/>
      <c r="M24" s="47"/>
      <c r="N24" s="47"/>
      <c r="O24" s="47"/>
      <c r="P24" s="47"/>
      <c r="Q24" s="47"/>
      <c r="R24" s="47"/>
      <c r="S24" s="47"/>
      <c r="T24" s="79"/>
      <c r="U24" s="79"/>
      <c r="V24" s="79"/>
      <c r="W24" s="79"/>
      <c r="X24" s="132"/>
      <c r="Y24" s="79"/>
      <c r="Z24" s="79"/>
      <c r="AA24" s="79"/>
      <c r="AB24" s="79"/>
      <c r="AC24" s="79"/>
      <c r="AD24" s="79"/>
      <c r="AE24" s="79"/>
      <c r="AF24" s="180"/>
    </row>
    <row r="25" spans="1:254" ht="12.75">
      <c r="A25" s="50" t="s">
        <v>27</v>
      </c>
      <c r="B25" s="44">
        <f aca="true" t="shared" si="0" ref="B25:G25">SUM(B15:B23)</f>
        <v>407</v>
      </c>
      <c r="C25" s="44">
        <f t="shared" si="0"/>
        <v>518</v>
      </c>
      <c r="D25" s="44">
        <f t="shared" si="0"/>
        <v>574</v>
      </c>
      <c r="E25" s="43">
        <f t="shared" si="0"/>
        <v>452</v>
      </c>
      <c r="F25" s="43">
        <f t="shared" si="0"/>
        <v>399.94399999999996</v>
      </c>
      <c r="G25" s="43">
        <f t="shared" si="0"/>
        <v>381.9459999999999</v>
      </c>
      <c r="H25" s="43">
        <f aca="true" t="shared" si="1" ref="H25:S25">SUM(H15:H23)</f>
        <v>535.586</v>
      </c>
      <c r="I25" s="44">
        <f t="shared" si="1"/>
        <v>608.001</v>
      </c>
      <c r="J25" s="44">
        <f t="shared" si="1"/>
        <v>464</v>
      </c>
      <c r="K25" s="44">
        <f t="shared" si="1"/>
        <v>511</v>
      </c>
      <c r="L25" s="45">
        <f t="shared" si="1"/>
        <v>828</v>
      </c>
      <c r="M25" s="48">
        <f t="shared" si="1"/>
        <v>396.35</v>
      </c>
      <c r="N25" s="48">
        <f t="shared" si="1"/>
        <v>521.6949999999999</v>
      </c>
      <c r="O25" s="48">
        <f t="shared" si="1"/>
        <v>667.51</v>
      </c>
      <c r="P25" s="48">
        <f t="shared" si="1"/>
        <v>606.45</v>
      </c>
      <c r="Q25" s="48">
        <f t="shared" si="1"/>
        <v>530</v>
      </c>
      <c r="R25" s="48">
        <f t="shared" si="1"/>
        <v>460</v>
      </c>
      <c r="S25" s="48">
        <f t="shared" si="1"/>
        <v>472.48</v>
      </c>
      <c r="T25" s="80">
        <f aca="true" t="shared" si="2" ref="T25:Y25">SUM(T15:T23)</f>
        <v>316.35</v>
      </c>
      <c r="U25" s="80">
        <f t="shared" si="2"/>
        <v>564.3</v>
      </c>
      <c r="V25" s="80">
        <f t="shared" si="2"/>
        <v>635.8</v>
      </c>
      <c r="W25" s="80">
        <f t="shared" si="2"/>
        <v>397.70000000000005</v>
      </c>
      <c r="X25" s="133">
        <f t="shared" si="2"/>
        <v>642.7</v>
      </c>
      <c r="Y25" s="80">
        <f t="shared" si="2"/>
        <v>453.35</v>
      </c>
      <c r="Z25" s="80">
        <f aca="true" t="shared" si="3" ref="Z25:AE25">SUM(Z15:Z23)</f>
        <v>504.69999999999993</v>
      </c>
      <c r="AA25" s="80">
        <f t="shared" si="3"/>
        <v>598.95</v>
      </c>
      <c r="AB25" s="80">
        <f t="shared" si="3"/>
        <v>576</v>
      </c>
      <c r="AC25" s="80">
        <f t="shared" si="3"/>
        <v>718.5</v>
      </c>
      <c r="AD25" s="80">
        <f t="shared" si="3"/>
        <v>635.75</v>
      </c>
      <c r="AE25" s="80">
        <f t="shared" si="3"/>
        <v>601.5</v>
      </c>
      <c r="AF25" s="180">
        <f>(AE25-AD25)/AD25*100</f>
        <v>-5.387337790011797</v>
      </c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ht="12.75">
      <c r="A26" s="18"/>
      <c r="B26" s="18"/>
      <c r="C26" s="58"/>
      <c r="D26" s="21"/>
      <c r="E26" s="53"/>
      <c r="F26" s="58"/>
      <c r="G26" s="53"/>
      <c r="H26" s="19"/>
      <c r="I26" s="20"/>
      <c r="J26" s="20"/>
      <c r="K26" s="20"/>
      <c r="L26" s="21"/>
      <c r="M26" s="21"/>
      <c r="N26" s="21"/>
      <c r="O26" s="21"/>
      <c r="P26" s="21"/>
      <c r="Q26" s="21"/>
      <c r="R26" s="21"/>
      <c r="S26" s="21"/>
      <c r="T26" s="58"/>
      <c r="U26" s="58"/>
      <c r="V26" s="58"/>
      <c r="W26" s="58"/>
      <c r="X26" s="18"/>
      <c r="Y26" s="58"/>
      <c r="Z26" s="58"/>
      <c r="AA26" s="58"/>
      <c r="AB26" s="58"/>
      <c r="AC26" s="58"/>
      <c r="AD26" s="58"/>
      <c r="AE26" s="58"/>
      <c r="AF26" s="179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ht="12.75">
      <c r="A30" s="34" t="s">
        <v>32</v>
      </c>
      <c r="B30" s="34"/>
      <c r="C30" s="34"/>
      <c r="D30" s="34"/>
      <c r="E30" s="34"/>
      <c r="F30" s="34"/>
      <c r="G30" s="34"/>
      <c r="H30" s="59"/>
      <c r="I30" s="59"/>
      <c r="J30" s="59"/>
      <c r="K30" s="59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ht="12.75">
      <c r="A31" s="34" t="s">
        <v>33</v>
      </c>
      <c r="B31" s="34"/>
      <c r="C31" s="34"/>
      <c r="D31" s="34"/>
      <c r="E31" s="34"/>
      <c r="F31" s="34"/>
      <c r="G31" s="3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 t="s">
        <v>36</v>
      </c>
      <c r="R32" s="2"/>
      <c r="S32" s="2"/>
      <c r="T32" s="2"/>
      <c r="U32" s="2"/>
      <c r="V32" s="2"/>
      <c r="W32" s="2"/>
      <c r="X32" s="2"/>
      <c r="Y32" s="2"/>
      <c r="Z32" s="2"/>
      <c r="AB32" s="1">
        <f>AB11</f>
        <v>0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ht="12.75">
      <c r="A33" s="54" t="s">
        <v>5</v>
      </c>
      <c r="B33" s="92"/>
      <c r="C33" s="92"/>
      <c r="D33" s="55" t="s">
        <v>39</v>
      </c>
      <c r="E33" s="55" t="s">
        <v>40</v>
      </c>
      <c r="F33" s="55" t="s">
        <v>41</v>
      </c>
      <c r="G33" s="55" t="s">
        <v>42</v>
      </c>
      <c r="H33" s="4" t="s">
        <v>0</v>
      </c>
      <c r="I33" s="5" t="s">
        <v>1</v>
      </c>
      <c r="J33" s="5" t="s">
        <v>2</v>
      </c>
      <c r="K33" s="22" t="str">
        <f aca="true" t="shared" si="4" ref="K33:AA33">K12</f>
        <v>1997/98</v>
      </c>
      <c r="L33" s="23" t="str">
        <f t="shared" si="4"/>
        <v>1998/99</v>
      </c>
      <c r="M33" s="23" t="str">
        <f t="shared" si="4"/>
        <v>1999/2000</v>
      </c>
      <c r="N33" s="6" t="str">
        <f t="shared" si="4"/>
        <v>2000/01</v>
      </c>
      <c r="O33" s="6" t="str">
        <f t="shared" si="4"/>
        <v>2001/02</v>
      </c>
      <c r="P33" s="6" t="str">
        <f t="shared" si="4"/>
        <v>2002/03</v>
      </c>
      <c r="Q33" s="6" t="str">
        <f t="shared" si="4"/>
        <v>2003/04</v>
      </c>
      <c r="R33" s="6" t="str">
        <f t="shared" si="4"/>
        <v>2004/05</v>
      </c>
      <c r="S33" s="6" t="str">
        <f t="shared" si="4"/>
        <v>2005/06</v>
      </c>
      <c r="T33" s="6" t="str">
        <f t="shared" si="4"/>
        <v>2006/07</v>
      </c>
      <c r="U33" s="6" t="str">
        <f t="shared" si="4"/>
        <v>2007/08</v>
      </c>
      <c r="V33" s="6" t="str">
        <f t="shared" si="4"/>
        <v>2008/09</v>
      </c>
      <c r="W33" s="6" t="str">
        <f t="shared" si="4"/>
        <v>2009/10</v>
      </c>
      <c r="X33" s="6" t="str">
        <f t="shared" si="4"/>
        <v>2010/11</v>
      </c>
      <c r="Y33" s="6" t="str">
        <f t="shared" si="4"/>
        <v>2011/12</v>
      </c>
      <c r="Z33" s="6" t="str">
        <f t="shared" si="4"/>
        <v>2012/13</v>
      </c>
      <c r="AA33" s="4" t="str">
        <f t="shared" si="4"/>
        <v>2013/14</v>
      </c>
      <c r="AB33" s="4" t="str">
        <f>AB12</f>
        <v>2014/15</v>
      </c>
      <c r="AC33" s="4" t="str">
        <f>AC12</f>
        <v>2015/16</v>
      </c>
      <c r="AD33" s="4" t="str">
        <f>AD12</f>
        <v>2016/17</v>
      </c>
      <c r="AE33" s="4" t="s">
        <v>94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ht="12.75">
      <c r="A34" s="49" t="s">
        <v>21</v>
      </c>
      <c r="B34" s="49"/>
      <c r="C34" s="49"/>
      <c r="D34" s="24" t="s">
        <v>10</v>
      </c>
      <c r="E34" s="24" t="s">
        <v>10</v>
      </c>
      <c r="F34" s="24" t="s">
        <v>10</v>
      </c>
      <c r="G34" s="24" t="s">
        <v>10</v>
      </c>
      <c r="H34" s="24" t="s">
        <v>10</v>
      </c>
      <c r="I34" s="7" t="s">
        <v>10</v>
      </c>
      <c r="J34" s="7" t="s">
        <v>10</v>
      </c>
      <c r="K34" s="7" t="s">
        <v>10</v>
      </c>
      <c r="L34" s="8" t="s">
        <v>10</v>
      </c>
      <c r="M34" s="8" t="s">
        <v>10</v>
      </c>
      <c r="N34" s="8" t="s">
        <v>10</v>
      </c>
      <c r="O34" s="8" t="s">
        <v>10</v>
      </c>
      <c r="P34" s="8" t="s">
        <v>10</v>
      </c>
      <c r="Q34" s="8" t="s">
        <v>10</v>
      </c>
      <c r="R34" s="8" t="s">
        <v>10</v>
      </c>
      <c r="S34" s="8" t="s">
        <v>10</v>
      </c>
      <c r="T34" s="81" t="s">
        <v>10</v>
      </c>
      <c r="U34" s="81" t="s">
        <v>10</v>
      </c>
      <c r="V34" s="81" t="s">
        <v>10</v>
      </c>
      <c r="W34" s="81" t="s">
        <v>10</v>
      </c>
      <c r="X34" s="81" t="s">
        <v>10</v>
      </c>
      <c r="Y34" s="81" t="s">
        <v>10</v>
      </c>
      <c r="Z34" s="81" t="s">
        <v>10</v>
      </c>
      <c r="AA34" s="24" t="s">
        <v>10</v>
      </c>
      <c r="AB34" s="24" t="s">
        <v>10</v>
      </c>
      <c r="AC34" s="24" t="s">
        <v>10</v>
      </c>
      <c r="AD34" s="24" t="s">
        <v>10</v>
      </c>
      <c r="AE34" s="24" t="s">
        <v>10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ht="12.75">
      <c r="A35" s="9"/>
      <c r="B35" s="9"/>
      <c r="C35" s="9"/>
      <c r="D35" s="67"/>
      <c r="E35" s="52"/>
      <c r="F35" s="67"/>
      <c r="G35" s="52"/>
      <c r="H35" s="10"/>
      <c r="I35" s="11"/>
      <c r="J35" s="11"/>
      <c r="K35" s="11"/>
      <c r="L35" s="12"/>
      <c r="M35" s="12"/>
      <c r="N35" s="12"/>
      <c r="O35" s="12"/>
      <c r="P35" s="12"/>
      <c r="Q35" s="12"/>
      <c r="R35" s="12"/>
      <c r="S35" s="12"/>
      <c r="T35" s="67"/>
      <c r="U35" s="67"/>
      <c r="V35" s="67"/>
      <c r="W35" s="67"/>
      <c r="X35" s="67"/>
      <c r="Y35" s="67"/>
      <c r="Z35" s="67"/>
      <c r="AA35" s="57"/>
      <c r="AB35" s="57"/>
      <c r="AC35" s="57"/>
      <c r="AD35" s="57"/>
      <c r="AE35" s="57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ht="12.75">
      <c r="A36" s="13" t="s">
        <v>22</v>
      </c>
      <c r="B36" s="13"/>
      <c r="C36" s="13"/>
      <c r="D36" s="62">
        <v>0</v>
      </c>
      <c r="E36" s="63">
        <v>0</v>
      </c>
      <c r="F36" s="62">
        <v>0</v>
      </c>
      <c r="G36" s="63">
        <v>0</v>
      </c>
      <c r="H36" s="37">
        <v>0</v>
      </c>
      <c r="I36" s="38">
        <v>0</v>
      </c>
      <c r="J36" s="38">
        <v>0</v>
      </c>
      <c r="K36" s="38">
        <v>0</v>
      </c>
      <c r="L36" s="39">
        <v>0</v>
      </c>
      <c r="M36" s="46">
        <v>0</v>
      </c>
      <c r="N36" s="46">
        <v>0</v>
      </c>
      <c r="O36" s="46">
        <v>0</v>
      </c>
      <c r="P36" s="46">
        <v>0.35</v>
      </c>
      <c r="Q36" s="46">
        <v>0.38</v>
      </c>
      <c r="R36" s="46">
        <v>0.45</v>
      </c>
      <c r="S36" s="46">
        <v>0.08</v>
      </c>
      <c r="T36" s="57">
        <v>0.3</v>
      </c>
      <c r="U36" s="57">
        <v>0.54</v>
      </c>
      <c r="V36" s="57">
        <v>0.7</v>
      </c>
      <c r="W36" s="57">
        <v>0.2</v>
      </c>
      <c r="X36" s="57">
        <v>0</v>
      </c>
      <c r="Y36" s="57">
        <v>0</v>
      </c>
      <c r="Z36" s="80">
        <f>SUM(Z26:Z34)</f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0.1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ht="12.75">
      <c r="A37" s="13" t="s">
        <v>23</v>
      </c>
      <c r="B37" s="13"/>
      <c r="C37" s="13"/>
      <c r="D37" s="68">
        <v>61.349</v>
      </c>
      <c r="E37" s="61">
        <v>4.024</v>
      </c>
      <c r="F37" s="68">
        <v>6.61</v>
      </c>
      <c r="G37" s="61">
        <v>7.08</v>
      </c>
      <c r="H37" s="37">
        <v>13.821</v>
      </c>
      <c r="I37" s="38">
        <v>3.213</v>
      </c>
      <c r="J37" s="38">
        <v>1.915</v>
      </c>
      <c r="K37" s="38">
        <v>0.067</v>
      </c>
      <c r="L37" s="39">
        <v>1</v>
      </c>
      <c r="M37" s="46">
        <v>0.925</v>
      </c>
      <c r="N37" s="46">
        <v>0.675</v>
      </c>
      <c r="O37" s="46">
        <v>0.5</v>
      </c>
      <c r="P37" s="46">
        <v>0.72</v>
      </c>
      <c r="Q37" s="46">
        <v>0.85</v>
      </c>
      <c r="R37" s="46">
        <v>1</v>
      </c>
      <c r="S37" s="46">
        <v>1.8</v>
      </c>
      <c r="T37" s="57">
        <v>1.32</v>
      </c>
      <c r="U37" s="57">
        <v>0.9</v>
      </c>
      <c r="V37" s="57">
        <v>1</v>
      </c>
      <c r="W37" s="57">
        <v>1.7</v>
      </c>
      <c r="X37" s="57">
        <v>0.68</v>
      </c>
      <c r="Y37" s="57">
        <v>0.1</v>
      </c>
      <c r="Z37" s="57">
        <v>0.1</v>
      </c>
      <c r="AA37" s="57">
        <v>0.45</v>
      </c>
      <c r="AB37" s="57">
        <v>0.5</v>
      </c>
      <c r="AC37" s="57">
        <v>0.6</v>
      </c>
      <c r="AD37" s="57">
        <v>0.375</v>
      </c>
      <c r="AE37" s="57">
        <v>1.92</v>
      </c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ht="12.75">
      <c r="A38" s="13" t="s">
        <v>25</v>
      </c>
      <c r="B38" s="13"/>
      <c r="C38" s="13"/>
      <c r="D38" s="68">
        <v>241.894</v>
      </c>
      <c r="E38" s="61">
        <v>88.914</v>
      </c>
      <c r="F38" s="68">
        <v>158.914</v>
      </c>
      <c r="G38" s="61">
        <v>170.212</v>
      </c>
      <c r="H38" s="37">
        <v>204.486</v>
      </c>
      <c r="I38" s="38">
        <v>319.246</v>
      </c>
      <c r="J38" s="38">
        <v>190.279</v>
      </c>
      <c r="K38" s="38">
        <v>218</v>
      </c>
      <c r="L38" s="39">
        <v>629</v>
      </c>
      <c r="M38" s="46">
        <v>262.8</v>
      </c>
      <c r="N38" s="46">
        <v>253.5</v>
      </c>
      <c r="O38" s="46">
        <v>443.5</v>
      </c>
      <c r="P38" s="46">
        <v>330.5</v>
      </c>
      <c r="Q38" s="46">
        <v>276</v>
      </c>
      <c r="R38" s="46">
        <v>260</v>
      </c>
      <c r="S38" s="46">
        <v>204</v>
      </c>
      <c r="T38" s="57">
        <v>155</v>
      </c>
      <c r="U38" s="57">
        <v>459</v>
      </c>
      <c r="V38" s="57">
        <v>363</v>
      </c>
      <c r="W38" s="57">
        <v>227.5</v>
      </c>
      <c r="X38" s="57">
        <v>434</v>
      </c>
      <c r="Y38" s="57">
        <v>247</v>
      </c>
      <c r="Z38" s="57">
        <v>297</v>
      </c>
      <c r="AA38" s="57">
        <v>448</v>
      </c>
      <c r="AB38" s="57">
        <v>370.5</v>
      </c>
      <c r="AC38" s="57">
        <v>440</v>
      </c>
      <c r="AD38" s="57">
        <v>478.5</v>
      </c>
      <c r="AE38" s="57">
        <v>455.3</v>
      </c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ht="12.75">
      <c r="A39" s="13" t="s">
        <v>24</v>
      </c>
      <c r="B39" s="13"/>
      <c r="C39" s="13"/>
      <c r="D39" s="62">
        <v>0</v>
      </c>
      <c r="E39" s="63">
        <v>0</v>
      </c>
      <c r="F39" s="62">
        <v>0</v>
      </c>
      <c r="G39" s="63">
        <v>0</v>
      </c>
      <c r="H39" s="37">
        <v>0</v>
      </c>
      <c r="I39" s="38">
        <v>0</v>
      </c>
      <c r="J39" s="38">
        <v>0</v>
      </c>
      <c r="K39" s="38">
        <v>0</v>
      </c>
      <c r="L39" s="39">
        <v>0</v>
      </c>
      <c r="M39" s="46">
        <v>0.1</v>
      </c>
      <c r="N39" s="46">
        <v>0.15</v>
      </c>
      <c r="O39" s="46">
        <v>0.2</v>
      </c>
      <c r="P39" s="46">
        <v>0.24</v>
      </c>
      <c r="Q39" s="46">
        <v>0.27</v>
      </c>
      <c r="R39" s="46">
        <v>0.24</v>
      </c>
      <c r="S39" s="46">
        <v>0.24</v>
      </c>
      <c r="T39" s="57">
        <v>0.18</v>
      </c>
      <c r="U39" s="57">
        <v>0.36</v>
      </c>
      <c r="V39" s="57">
        <v>0.78</v>
      </c>
      <c r="W39" s="57">
        <v>0.165</v>
      </c>
      <c r="X39" s="57">
        <v>0.22</v>
      </c>
      <c r="Y39" s="57">
        <v>0</v>
      </c>
      <c r="Z39" s="57">
        <v>0</v>
      </c>
      <c r="AA39" s="57">
        <v>0.825</v>
      </c>
      <c r="AB39" s="57">
        <v>0</v>
      </c>
      <c r="AC39" s="57">
        <v>0</v>
      </c>
      <c r="AD39" s="57">
        <v>0</v>
      </c>
      <c r="AE39" s="57">
        <v>0</v>
      </c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ht="12.75">
      <c r="A40" s="13" t="s">
        <v>7</v>
      </c>
      <c r="B40" s="13"/>
      <c r="C40" s="13"/>
      <c r="D40" s="62">
        <v>0</v>
      </c>
      <c r="E40" s="63">
        <v>0</v>
      </c>
      <c r="F40" s="62">
        <v>0</v>
      </c>
      <c r="G40" s="63">
        <v>0</v>
      </c>
      <c r="H40" s="37">
        <v>0</v>
      </c>
      <c r="I40" s="38">
        <v>0</v>
      </c>
      <c r="J40" s="38">
        <v>0</v>
      </c>
      <c r="K40" s="38">
        <v>0</v>
      </c>
      <c r="L40" s="39">
        <v>0</v>
      </c>
      <c r="M40" s="46">
        <v>0</v>
      </c>
      <c r="N40" s="46">
        <v>0.095</v>
      </c>
      <c r="O40" s="46">
        <v>0.09</v>
      </c>
      <c r="P40" s="46">
        <v>0.1</v>
      </c>
      <c r="Q40" s="46">
        <v>0</v>
      </c>
      <c r="R40" s="46">
        <v>0</v>
      </c>
      <c r="S40" s="46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>
        <v>0.3</v>
      </c>
      <c r="AE40" s="57">
        <v>0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ht="12.75">
      <c r="A41" s="13" t="s">
        <v>8</v>
      </c>
      <c r="B41" s="13"/>
      <c r="C41" s="13"/>
      <c r="D41" s="68">
        <v>62.212</v>
      </c>
      <c r="E41" s="61">
        <v>19.629</v>
      </c>
      <c r="F41" s="68">
        <v>30.796</v>
      </c>
      <c r="G41" s="61">
        <v>32.985</v>
      </c>
      <c r="H41" s="37">
        <v>52.591</v>
      </c>
      <c r="I41" s="38">
        <v>38.054</v>
      </c>
      <c r="J41" s="38">
        <v>22.681</v>
      </c>
      <c r="K41" s="38">
        <v>34</v>
      </c>
      <c r="L41" s="39">
        <v>78</v>
      </c>
      <c r="M41" s="46">
        <v>24.2</v>
      </c>
      <c r="N41" s="46">
        <v>23</v>
      </c>
      <c r="O41" s="46">
        <v>52.5</v>
      </c>
      <c r="P41" s="46">
        <v>45</v>
      </c>
      <c r="Q41" s="46">
        <v>46</v>
      </c>
      <c r="R41" s="46">
        <v>45.5</v>
      </c>
      <c r="S41" s="46">
        <v>56.23</v>
      </c>
      <c r="T41" s="57">
        <v>13</v>
      </c>
      <c r="U41" s="57">
        <v>25.5</v>
      </c>
      <c r="V41" s="57">
        <v>37.7</v>
      </c>
      <c r="W41" s="57">
        <v>12.8</v>
      </c>
      <c r="X41" s="57">
        <v>12</v>
      </c>
      <c r="Y41" s="57">
        <v>13.5</v>
      </c>
      <c r="Z41" s="57">
        <v>9.9</v>
      </c>
      <c r="AA41" s="57">
        <v>4.55</v>
      </c>
      <c r="AB41" s="57">
        <v>3.3</v>
      </c>
      <c r="AC41" s="57">
        <v>4.4</v>
      </c>
      <c r="AD41" s="57">
        <v>2.42</v>
      </c>
      <c r="AE41" s="57">
        <v>2.185</v>
      </c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ht="12.75">
      <c r="A42" s="13" t="s">
        <v>17</v>
      </c>
      <c r="B42" s="13"/>
      <c r="C42" s="13"/>
      <c r="D42" s="62">
        <v>46.05</v>
      </c>
      <c r="E42" s="63">
        <v>5.932</v>
      </c>
      <c r="F42" s="62">
        <v>16.655</v>
      </c>
      <c r="G42" s="63">
        <v>17.839</v>
      </c>
      <c r="H42" s="37">
        <v>38.928</v>
      </c>
      <c r="I42" s="38">
        <v>72.108</v>
      </c>
      <c r="J42" s="38">
        <v>42.978</v>
      </c>
      <c r="K42" s="38">
        <v>31</v>
      </c>
      <c r="L42" s="39">
        <v>17</v>
      </c>
      <c r="M42" s="46">
        <v>33.6</v>
      </c>
      <c r="N42" s="46">
        <v>26.1</v>
      </c>
      <c r="O42" s="46">
        <v>50</v>
      </c>
      <c r="P42" s="46">
        <v>22.2</v>
      </c>
      <c r="Q42" s="46">
        <v>37</v>
      </c>
      <c r="R42" s="46">
        <v>36</v>
      </c>
      <c r="S42" s="46">
        <v>42.8</v>
      </c>
      <c r="T42" s="57">
        <v>12.5</v>
      </c>
      <c r="U42" s="57">
        <v>77</v>
      </c>
      <c r="V42" s="57">
        <v>90</v>
      </c>
      <c r="W42" s="57">
        <v>67.5</v>
      </c>
      <c r="X42" s="57">
        <v>98</v>
      </c>
      <c r="Y42" s="57">
        <v>85</v>
      </c>
      <c r="Z42" s="57">
        <v>85</v>
      </c>
      <c r="AA42" s="57">
        <v>76.275</v>
      </c>
      <c r="AB42" s="57">
        <v>61.5</v>
      </c>
      <c r="AC42" s="57">
        <v>48.75</v>
      </c>
      <c r="AD42" s="57">
        <v>85.5</v>
      </c>
      <c r="AE42" s="57">
        <v>36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ht="12.75">
      <c r="A43" s="13" t="s">
        <v>9</v>
      </c>
      <c r="B43" s="13"/>
      <c r="C43" s="13"/>
      <c r="D43" s="62">
        <v>55.017</v>
      </c>
      <c r="E43" s="63">
        <v>11.595</v>
      </c>
      <c r="F43" s="62">
        <v>22.949</v>
      </c>
      <c r="G43" s="63">
        <v>24.581</v>
      </c>
      <c r="H43" s="37">
        <v>46.509</v>
      </c>
      <c r="I43" s="38">
        <v>12.139</v>
      </c>
      <c r="J43" s="38">
        <v>7.235</v>
      </c>
      <c r="K43" s="38">
        <v>10</v>
      </c>
      <c r="L43" s="39">
        <v>22</v>
      </c>
      <c r="M43" s="46">
        <v>9</v>
      </c>
      <c r="N43" s="46">
        <v>10.8</v>
      </c>
      <c r="O43" s="46">
        <v>18</v>
      </c>
      <c r="P43" s="46">
        <v>16</v>
      </c>
      <c r="Q43" s="46">
        <v>22.5</v>
      </c>
      <c r="R43" s="46">
        <v>13.9</v>
      </c>
      <c r="S43" s="46">
        <v>14.85</v>
      </c>
      <c r="T43" s="57">
        <v>7.7</v>
      </c>
      <c r="U43" s="57">
        <v>8.7</v>
      </c>
      <c r="V43" s="57">
        <v>9.82</v>
      </c>
      <c r="W43" s="57">
        <v>4.9</v>
      </c>
      <c r="X43" s="57">
        <v>4.8</v>
      </c>
      <c r="Y43" s="57">
        <v>3.9</v>
      </c>
      <c r="Z43" s="57">
        <v>4</v>
      </c>
      <c r="AA43" s="57">
        <v>3.9</v>
      </c>
      <c r="AB43" s="57">
        <v>7.2</v>
      </c>
      <c r="AC43" s="57">
        <v>4</v>
      </c>
      <c r="AD43" s="57">
        <v>3</v>
      </c>
      <c r="AE43" s="57">
        <v>5.5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ht="12.75">
      <c r="A44" s="13" t="s">
        <v>26</v>
      </c>
      <c r="B44" s="13"/>
      <c r="C44" s="13"/>
      <c r="D44" s="62">
        <v>164.875</v>
      </c>
      <c r="E44" s="63">
        <v>38.692</v>
      </c>
      <c r="F44" s="62">
        <v>92.923</v>
      </c>
      <c r="G44" s="63">
        <v>99.529</v>
      </c>
      <c r="H44" s="37">
        <v>139.378</v>
      </c>
      <c r="I44" s="38">
        <v>310.241</v>
      </c>
      <c r="J44" s="38">
        <v>184.912</v>
      </c>
      <c r="K44" s="38">
        <v>269</v>
      </c>
      <c r="L44" s="39">
        <v>362</v>
      </c>
      <c r="M44" s="46">
        <v>200</v>
      </c>
      <c r="N44" s="46">
        <v>324</v>
      </c>
      <c r="O44" s="46">
        <v>364</v>
      </c>
      <c r="P44" s="46">
        <v>227.5</v>
      </c>
      <c r="Q44" s="46">
        <v>265</v>
      </c>
      <c r="R44" s="46">
        <v>262.91</v>
      </c>
      <c r="S44" s="46">
        <v>200</v>
      </c>
      <c r="T44" s="57">
        <v>110</v>
      </c>
      <c r="U44" s="57">
        <v>300</v>
      </c>
      <c r="V44" s="57">
        <v>298</v>
      </c>
      <c r="W44" s="57">
        <v>175.235</v>
      </c>
      <c r="X44" s="57">
        <v>310.3</v>
      </c>
      <c r="Y44" s="57">
        <v>172.5</v>
      </c>
      <c r="Z44" s="57">
        <v>161</v>
      </c>
      <c r="AA44" s="57">
        <v>298</v>
      </c>
      <c r="AB44" s="57">
        <v>220</v>
      </c>
      <c r="AC44" s="57">
        <v>257.25</v>
      </c>
      <c r="AD44" s="57">
        <v>304.5</v>
      </c>
      <c r="AE44" s="57">
        <v>291.25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ht="12.75">
      <c r="A45" s="9"/>
      <c r="B45" s="9"/>
      <c r="C45" s="9"/>
      <c r="D45" s="57"/>
      <c r="E45" s="52"/>
      <c r="F45" s="57"/>
      <c r="G45" s="52"/>
      <c r="H45" s="40"/>
      <c r="I45" s="41"/>
      <c r="J45" s="41"/>
      <c r="K45" s="41"/>
      <c r="L45" s="42"/>
      <c r="M45" s="47"/>
      <c r="N45" s="47"/>
      <c r="O45" s="47"/>
      <c r="P45" s="47"/>
      <c r="Q45" s="47"/>
      <c r="R45" s="47"/>
      <c r="S45" s="4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ht="12.75">
      <c r="A46" s="50" t="s">
        <v>27</v>
      </c>
      <c r="B46" s="50"/>
      <c r="C46" s="50"/>
      <c r="D46" s="69">
        <f>SUM(D36:D44)</f>
        <v>631.3969999999999</v>
      </c>
      <c r="E46" s="70">
        <f>SUM(E36:E44)</f>
        <v>168.78600000000003</v>
      </c>
      <c r="F46" s="69">
        <f>SUM(F36:F44)</f>
        <v>328.847</v>
      </c>
      <c r="G46" s="44">
        <f>SUM(G36:G44)</f>
        <v>352.226</v>
      </c>
      <c r="H46" s="43">
        <f aca="true" t="shared" si="5" ref="H46:R46">SUM(H36:H44)</f>
        <v>495.71299999999997</v>
      </c>
      <c r="I46" s="44">
        <f t="shared" si="5"/>
        <v>755.001</v>
      </c>
      <c r="J46" s="44">
        <f t="shared" si="5"/>
        <v>450</v>
      </c>
      <c r="K46" s="44">
        <f t="shared" si="5"/>
        <v>562.067</v>
      </c>
      <c r="L46" s="45">
        <f t="shared" si="5"/>
        <v>1109</v>
      </c>
      <c r="M46" s="48">
        <f t="shared" si="5"/>
        <v>530.625</v>
      </c>
      <c r="N46" s="48">
        <f t="shared" si="5"/>
        <v>638.32</v>
      </c>
      <c r="O46" s="48">
        <f t="shared" si="5"/>
        <v>928.79</v>
      </c>
      <c r="P46" s="48">
        <f t="shared" si="5"/>
        <v>642.61</v>
      </c>
      <c r="Q46" s="48">
        <f t="shared" si="5"/>
        <v>648</v>
      </c>
      <c r="R46" s="48">
        <f t="shared" si="5"/>
        <v>620</v>
      </c>
      <c r="S46" s="48">
        <f aca="true" t="shared" si="6" ref="S46:Y46">SUM(S36:S44)</f>
        <v>520</v>
      </c>
      <c r="T46" s="80">
        <f t="shared" si="6"/>
        <v>300</v>
      </c>
      <c r="U46" s="80">
        <f t="shared" si="6"/>
        <v>872</v>
      </c>
      <c r="V46" s="80">
        <f t="shared" si="6"/>
        <v>801</v>
      </c>
      <c r="W46" s="80">
        <f t="shared" si="6"/>
        <v>490</v>
      </c>
      <c r="X46" s="80">
        <f t="shared" si="6"/>
        <v>860</v>
      </c>
      <c r="Y46" s="80">
        <f t="shared" si="6"/>
        <v>522</v>
      </c>
      <c r="Z46" s="80">
        <f aca="true" t="shared" si="7" ref="Z46:AE46">SUM(Z36:Z44)</f>
        <v>557</v>
      </c>
      <c r="AA46" s="80">
        <f t="shared" si="7"/>
        <v>832</v>
      </c>
      <c r="AB46" s="80">
        <f t="shared" si="7"/>
        <v>663</v>
      </c>
      <c r="AC46" s="80">
        <f t="shared" si="7"/>
        <v>755</v>
      </c>
      <c r="AD46" s="80">
        <f t="shared" si="7"/>
        <v>874.595</v>
      </c>
      <c r="AE46" s="80">
        <f t="shared" si="7"/>
        <v>792.255</v>
      </c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ht="12.75">
      <c r="A47" s="18"/>
      <c r="B47" s="18"/>
      <c r="C47" s="18"/>
      <c r="D47" s="58"/>
      <c r="E47" s="53"/>
      <c r="F47" s="58"/>
      <c r="G47" s="53"/>
      <c r="H47" s="19"/>
      <c r="I47" s="20"/>
      <c r="J47" s="20"/>
      <c r="K47" s="20"/>
      <c r="L47" s="21"/>
      <c r="M47" s="21"/>
      <c r="N47" s="21"/>
      <c r="O47" s="21"/>
      <c r="P47" s="21"/>
      <c r="Q47" s="21"/>
      <c r="R47" s="21"/>
      <c r="S47" s="21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ht="12.75">
      <c r="A51" s="34" t="s">
        <v>34</v>
      </c>
      <c r="B51" s="34"/>
      <c r="C51" s="34"/>
      <c r="D51" s="34"/>
      <c r="E51" s="34"/>
      <c r="F51" s="34"/>
      <c r="G51" s="3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ht="12.75">
      <c r="A52" s="34" t="s">
        <v>35</v>
      </c>
      <c r="B52" s="34"/>
      <c r="C52" s="34"/>
      <c r="D52" s="34"/>
      <c r="E52" s="34"/>
      <c r="F52" s="34"/>
      <c r="G52" s="3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ht="12.75">
      <c r="A54" s="54" t="s">
        <v>5</v>
      </c>
      <c r="B54" s="92"/>
      <c r="C54" s="92"/>
      <c r="D54" s="55" t="s">
        <v>39</v>
      </c>
      <c r="E54" s="55" t="s">
        <v>40</v>
      </c>
      <c r="F54" s="55" t="s">
        <v>41</v>
      </c>
      <c r="G54" s="55" t="s">
        <v>42</v>
      </c>
      <c r="H54" s="4" t="s">
        <v>0</v>
      </c>
      <c r="I54" s="5" t="s">
        <v>1</v>
      </c>
      <c r="J54" s="5" t="s">
        <v>2</v>
      </c>
      <c r="K54" s="22" t="str">
        <f aca="true" t="shared" si="8" ref="K54:AC54">K12</f>
        <v>1997/98</v>
      </c>
      <c r="L54" s="23" t="str">
        <f t="shared" si="8"/>
        <v>1998/99</v>
      </c>
      <c r="M54" s="23" t="str">
        <f t="shared" si="8"/>
        <v>1999/2000</v>
      </c>
      <c r="N54" s="23" t="str">
        <f t="shared" si="8"/>
        <v>2000/01</v>
      </c>
      <c r="O54" s="23" t="str">
        <f t="shared" si="8"/>
        <v>2001/02</v>
      </c>
      <c r="P54" s="23" t="str">
        <f t="shared" si="8"/>
        <v>2002/03</v>
      </c>
      <c r="Q54" s="23" t="str">
        <f t="shared" si="8"/>
        <v>2003/04</v>
      </c>
      <c r="R54" s="23" t="str">
        <f t="shared" si="8"/>
        <v>2004/05</v>
      </c>
      <c r="S54" s="23" t="str">
        <f t="shared" si="8"/>
        <v>2005/06</v>
      </c>
      <c r="T54" s="23" t="str">
        <f t="shared" si="8"/>
        <v>2006/07</v>
      </c>
      <c r="U54" s="23" t="str">
        <f t="shared" si="8"/>
        <v>2007/08</v>
      </c>
      <c r="V54" s="23" t="str">
        <f t="shared" si="8"/>
        <v>2008/09</v>
      </c>
      <c r="W54" s="23" t="str">
        <f t="shared" si="8"/>
        <v>2009/10</v>
      </c>
      <c r="X54" s="23" t="str">
        <f t="shared" si="8"/>
        <v>2010/11</v>
      </c>
      <c r="Y54" s="23" t="str">
        <f t="shared" si="8"/>
        <v>2011/12</v>
      </c>
      <c r="Z54" s="151" t="str">
        <f t="shared" si="8"/>
        <v>2012/13</v>
      </c>
      <c r="AA54" s="151" t="str">
        <f t="shared" si="8"/>
        <v>2013/14</v>
      </c>
      <c r="AB54" s="151" t="str">
        <f t="shared" si="8"/>
        <v>2014/15</v>
      </c>
      <c r="AC54" s="151" t="str">
        <f t="shared" si="8"/>
        <v>2015/16</v>
      </c>
      <c r="AD54" s="151" t="str">
        <f>AD12</f>
        <v>2016/17</v>
      </c>
      <c r="AE54" s="181" t="s">
        <v>94</v>
      </c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ht="12.75">
      <c r="A55" s="49" t="s">
        <v>21</v>
      </c>
      <c r="B55" s="49"/>
      <c r="C55" s="49"/>
      <c r="D55" s="25" t="s">
        <v>11</v>
      </c>
      <c r="E55" s="25" t="s">
        <v>11</v>
      </c>
      <c r="F55" s="25" t="s">
        <v>11</v>
      </c>
      <c r="G55" s="25" t="s">
        <v>11</v>
      </c>
      <c r="H55" s="25" t="s">
        <v>11</v>
      </c>
      <c r="I55" s="26" t="s">
        <v>11</v>
      </c>
      <c r="J55" s="26" t="s">
        <v>11</v>
      </c>
      <c r="K55" s="26" t="s">
        <v>11</v>
      </c>
      <c r="L55" s="27" t="s">
        <v>11</v>
      </c>
      <c r="M55" s="27" t="s">
        <v>11</v>
      </c>
      <c r="N55" s="27" t="s">
        <v>11</v>
      </c>
      <c r="O55" s="27" t="s">
        <v>11</v>
      </c>
      <c r="P55" s="27" t="s">
        <v>11</v>
      </c>
      <c r="Q55" s="27" t="s">
        <v>11</v>
      </c>
      <c r="R55" s="27" t="s">
        <v>11</v>
      </c>
      <c r="S55" s="27" t="s">
        <v>11</v>
      </c>
      <c r="T55" s="82" t="s">
        <v>11</v>
      </c>
      <c r="U55" s="82" t="s">
        <v>11</v>
      </c>
      <c r="V55" s="82" t="s">
        <v>11</v>
      </c>
      <c r="W55" s="82" t="s">
        <v>11</v>
      </c>
      <c r="X55" s="82" t="s">
        <v>11</v>
      </c>
      <c r="Y55" s="82" t="s">
        <v>11</v>
      </c>
      <c r="Z55" s="152" t="s">
        <v>11</v>
      </c>
      <c r="AA55" s="25" t="s">
        <v>11</v>
      </c>
      <c r="AB55" s="25" t="s">
        <v>11</v>
      </c>
      <c r="AC55" s="25" t="s">
        <v>11</v>
      </c>
      <c r="AD55" s="25" t="s">
        <v>11</v>
      </c>
      <c r="AE55" s="25" t="s">
        <v>11</v>
      </c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ht="12.75">
      <c r="A56" s="9"/>
      <c r="B56" s="9"/>
      <c r="C56" s="9"/>
      <c r="D56" s="67"/>
      <c r="E56" s="52"/>
      <c r="F56" s="67"/>
      <c r="G56" s="52"/>
      <c r="H56" s="10"/>
      <c r="I56" s="11"/>
      <c r="J56" s="11"/>
      <c r="K56" s="11"/>
      <c r="L56" s="12"/>
      <c r="M56" s="12"/>
      <c r="N56" s="12"/>
      <c r="O56" s="12"/>
      <c r="P56" s="12"/>
      <c r="Q56" s="12"/>
      <c r="R56" s="12"/>
      <c r="S56" s="12"/>
      <c r="T56" s="67"/>
      <c r="U56" s="67"/>
      <c r="V56" s="67"/>
      <c r="W56" s="67"/>
      <c r="X56" s="67"/>
      <c r="Y56" s="67"/>
      <c r="Z56" s="67"/>
      <c r="AA56" s="12"/>
      <c r="AB56" s="12"/>
      <c r="AC56" s="12"/>
      <c r="AD56" s="12"/>
      <c r="AE56" s="1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ht="12.75">
      <c r="A57" s="13" t="s">
        <v>22</v>
      </c>
      <c r="B57" s="13"/>
      <c r="C57" s="13"/>
      <c r="D57" s="74" t="s">
        <v>12</v>
      </c>
      <c r="E57" s="76" t="s">
        <v>12</v>
      </c>
      <c r="F57" s="74" t="s">
        <v>12</v>
      </c>
      <c r="G57" s="76" t="s">
        <v>12</v>
      </c>
      <c r="H57" s="28" t="s">
        <v>12</v>
      </c>
      <c r="I57" s="28" t="s">
        <v>12</v>
      </c>
      <c r="J57" s="28" t="s">
        <v>12</v>
      </c>
      <c r="K57" s="28" t="s">
        <v>12</v>
      </c>
      <c r="L57" s="29" t="s">
        <v>12</v>
      </c>
      <c r="M57" s="29" t="s">
        <v>12</v>
      </c>
      <c r="N57" s="29" t="s">
        <v>12</v>
      </c>
      <c r="O57" s="29" t="s">
        <v>12</v>
      </c>
      <c r="P57" s="29" t="s">
        <v>12</v>
      </c>
      <c r="Q57" s="29" t="s">
        <v>12</v>
      </c>
      <c r="R57" s="29" t="s">
        <v>12</v>
      </c>
      <c r="S57" s="29" t="s">
        <v>12</v>
      </c>
      <c r="T57" s="57">
        <f aca="true" t="shared" si="9" ref="T57:V60">T36/T15</f>
        <v>0.6</v>
      </c>
      <c r="U57" s="57">
        <f t="shared" si="9"/>
        <v>0.9000000000000001</v>
      </c>
      <c r="V57" s="57">
        <f t="shared" si="9"/>
        <v>1</v>
      </c>
      <c r="W57" s="57">
        <f aca="true" t="shared" si="10" ref="W57:X60">W36/W15</f>
        <v>1</v>
      </c>
      <c r="X57" s="57"/>
      <c r="Y57" s="57"/>
      <c r="Z57" s="57">
        <v>0</v>
      </c>
      <c r="AA57" s="57">
        <v>0</v>
      </c>
      <c r="AB57" s="57">
        <v>1</v>
      </c>
      <c r="AC57" s="57">
        <v>2</v>
      </c>
      <c r="AD57" s="57">
        <v>0</v>
      </c>
      <c r="AE57" s="57">
        <f>AE36/AE15</f>
        <v>1</v>
      </c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ht="12.75">
      <c r="A58" s="13" t="s">
        <v>23</v>
      </c>
      <c r="B58" s="13"/>
      <c r="C58" s="13"/>
      <c r="D58" s="73">
        <f aca="true" t="shared" si="11" ref="D58:S58">+D37/D16</f>
        <v>6.1349</v>
      </c>
      <c r="E58" s="75">
        <f t="shared" si="11"/>
        <v>0.6706666666666666</v>
      </c>
      <c r="F58" s="73">
        <f t="shared" si="11"/>
        <v>0.6053667918307537</v>
      </c>
      <c r="G58" s="71">
        <f t="shared" si="11"/>
        <v>0.6790064256257793</v>
      </c>
      <c r="H58" s="14">
        <f t="shared" si="11"/>
        <v>1.382791395697849</v>
      </c>
      <c r="I58" s="14">
        <f t="shared" si="11"/>
        <v>1.6848453067645517</v>
      </c>
      <c r="J58" s="14">
        <f t="shared" si="11"/>
        <v>1.3161512027491409</v>
      </c>
      <c r="K58" s="14">
        <f t="shared" si="11"/>
        <v>1.4255319148936172</v>
      </c>
      <c r="L58" s="30">
        <f t="shared" si="11"/>
        <v>2</v>
      </c>
      <c r="M58" s="30">
        <f t="shared" si="11"/>
        <v>3.7</v>
      </c>
      <c r="N58" s="30">
        <f t="shared" si="11"/>
        <v>2.7</v>
      </c>
      <c r="O58" s="30">
        <f t="shared" si="11"/>
        <v>2</v>
      </c>
      <c r="P58" s="30">
        <f t="shared" si="11"/>
        <v>2.4</v>
      </c>
      <c r="Q58" s="30">
        <f t="shared" si="11"/>
        <v>1.5178571428571426</v>
      </c>
      <c r="R58" s="30">
        <f t="shared" si="11"/>
        <v>2</v>
      </c>
      <c r="S58" s="30">
        <f t="shared" si="11"/>
        <v>1.5</v>
      </c>
      <c r="T58" s="57">
        <f t="shared" si="9"/>
        <v>1.885714285714286</v>
      </c>
      <c r="U58" s="57">
        <f t="shared" si="9"/>
        <v>2.25</v>
      </c>
      <c r="V58" s="57">
        <f t="shared" si="9"/>
        <v>2</v>
      </c>
      <c r="W58" s="57">
        <f t="shared" si="10"/>
        <v>2</v>
      </c>
      <c r="X58" s="57">
        <f t="shared" si="10"/>
        <v>1.36</v>
      </c>
      <c r="Y58" s="57">
        <f aca="true" t="shared" si="12" ref="Y58:AA59">Y37/Y16</f>
        <v>0.28571428571428575</v>
      </c>
      <c r="Z58" s="57">
        <f t="shared" si="12"/>
        <v>0.5</v>
      </c>
      <c r="AA58" s="57">
        <f t="shared" si="12"/>
        <v>0.5</v>
      </c>
      <c r="AB58" s="57"/>
      <c r="AC58" s="57"/>
      <c r="AD58" s="57"/>
      <c r="AE58" s="57">
        <f aca="true" t="shared" si="13" ref="AE58:AE65">AE37/AE16</f>
        <v>1.2</v>
      </c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ht="12.75">
      <c r="A59" s="13" t="s">
        <v>25</v>
      </c>
      <c r="B59" s="13"/>
      <c r="C59" s="13"/>
      <c r="D59" s="74">
        <f aca="true" t="shared" si="14" ref="D59:S59">+D38/D17</f>
        <v>0.9873224489795919</v>
      </c>
      <c r="E59" s="76">
        <f t="shared" si="14"/>
        <v>0.5488518518518518</v>
      </c>
      <c r="F59" s="74">
        <f t="shared" si="14"/>
        <v>0.8190852206541794</v>
      </c>
      <c r="G59" s="72">
        <f t="shared" si="14"/>
        <v>0.9186595640182855</v>
      </c>
      <c r="H59" s="28">
        <f t="shared" si="14"/>
        <v>0.939996966061258</v>
      </c>
      <c r="I59" s="14">
        <f t="shared" si="14"/>
        <v>1.2876041591042922</v>
      </c>
      <c r="J59" s="14">
        <f t="shared" si="14"/>
        <v>1.0056179181464568</v>
      </c>
      <c r="K59" s="14">
        <f t="shared" si="14"/>
        <v>1.1304298226054852</v>
      </c>
      <c r="L59" s="30">
        <f t="shared" si="14"/>
        <v>1.4627906976744185</v>
      </c>
      <c r="M59" s="30">
        <f t="shared" si="14"/>
        <v>1.46</v>
      </c>
      <c r="N59" s="30">
        <f t="shared" si="14"/>
        <v>1.3</v>
      </c>
      <c r="O59" s="30">
        <f t="shared" si="14"/>
        <v>1.4540983606557376</v>
      </c>
      <c r="P59" s="30">
        <f t="shared" si="14"/>
        <v>1.139655172413793</v>
      </c>
      <c r="Q59" s="30">
        <f t="shared" si="14"/>
        <v>1.2988235294117647</v>
      </c>
      <c r="R59" s="30">
        <f t="shared" si="14"/>
        <v>1.4054054054054055</v>
      </c>
      <c r="S59" s="30">
        <f t="shared" si="14"/>
        <v>1.2142857142857142</v>
      </c>
      <c r="T59" s="57">
        <f t="shared" si="9"/>
        <v>1.1481481481481481</v>
      </c>
      <c r="U59" s="57">
        <f t="shared" si="9"/>
        <v>1.7</v>
      </c>
      <c r="V59" s="57">
        <f t="shared" si="9"/>
        <v>1.2964285714285715</v>
      </c>
      <c r="W59" s="57">
        <f t="shared" si="10"/>
        <v>1.3</v>
      </c>
      <c r="X59" s="57">
        <f t="shared" si="10"/>
        <v>1.4466666666666668</v>
      </c>
      <c r="Y59" s="57">
        <f t="shared" si="12"/>
        <v>1.3</v>
      </c>
      <c r="Z59" s="57">
        <f t="shared" si="12"/>
        <v>1.35</v>
      </c>
      <c r="AA59" s="57">
        <f t="shared" si="12"/>
        <v>1.6</v>
      </c>
      <c r="AB59" s="57">
        <f>AB38/AB17</f>
        <v>1.3</v>
      </c>
      <c r="AC59" s="57">
        <f>AC38/AC17</f>
        <v>1.1</v>
      </c>
      <c r="AD59" s="57">
        <f>AD38/AD17</f>
        <v>1.45</v>
      </c>
      <c r="AE59" s="57">
        <f t="shared" si="13"/>
        <v>1.45</v>
      </c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ht="12.75">
      <c r="A60" s="13" t="s">
        <v>24</v>
      </c>
      <c r="B60" s="13"/>
      <c r="C60" s="13"/>
      <c r="D60" s="74" t="s">
        <v>12</v>
      </c>
      <c r="E60" s="76" t="s">
        <v>12</v>
      </c>
      <c r="F60" s="74" t="s">
        <v>12</v>
      </c>
      <c r="G60" s="72" t="s">
        <v>12</v>
      </c>
      <c r="H60" s="28" t="s">
        <v>12</v>
      </c>
      <c r="I60" s="28" t="s">
        <v>12</v>
      </c>
      <c r="J60" s="28" t="s">
        <v>12</v>
      </c>
      <c r="K60" s="28" t="s">
        <v>12</v>
      </c>
      <c r="L60" s="29" t="s">
        <v>12</v>
      </c>
      <c r="M60" s="30">
        <f aca="true" t="shared" si="15" ref="M60:S60">+M39/M18</f>
        <v>1</v>
      </c>
      <c r="N60" s="30">
        <f t="shared" si="15"/>
        <v>0.7499999999999999</v>
      </c>
      <c r="O60" s="30">
        <f t="shared" si="15"/>
        <v>1</v>
      </c>
      <c r="P60" s="30">
        <f t="shared" si="15"/>
        <v>1.2</v>
      </c>
      <c r="Q60" s="30">
        <f t="shared" si="15"/>
        <v>1.0384615384615385</v>
      </c>
      <c r="R60" s="30">
        <f t="shared" si="15"/>
        <v>1.2</v>
      </c>
      <c r="S60" s="30">
        <f t="shared" si="15"/>
        <v>1.2</v>
      </c>
      <c r="T60" s="57">
        <f t="shared" si="9"/>
        <v>1.2</v>
      </c>
      <c r="U60" s="57">
        <f t="shared" si="9"/>
        <v>1.2</v>
      </c>
      <c r="V60" s="57">
        <f t="shared" si="9"/>
        <v>1.3</v>
      </c>
      <c r="W60" s="57">
        <f t="shared" si="10"/>
        <v>1.1</v>
      </c>
      <c r="X60" s="57">
        <f t="shared" si="10"/>
        <v>1.0999999999999999</v>
      </c>
      <c r="Y60" s="57"/>
      <c r="Z60" s="57"/>
      <c r="AA60" s="57"/>
      <c r="AB60" s="57"/>
      <c r="AC60" s="57"/>
      <c r="AD60" s="57"/>
      <c r="AE60" s="57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ht="12.75">
      <c r="A61" s="13" t="s">
        <v>7</v>
      </c>
      <c r="B61" s="13"/>
      <c r="C61" s="13"/>
      <c r="D61" s="74" t="s">
        <v>12</v>
      </c>
      <c r="E61" s="76" t="s">
        <v>12</v>
      </c>
      <c r="F61" s="74" t="s">
        <v>12</v>
      </c>
      <c r="G61" s="72" t="s">
        <v>12</v>
      </c>
      <c r="H61" s="28" t="s">
        <v>12</v>
      </c>
      <c r="I61" s="28" t="s">
        <v>12</v>
      </c>
      <c r="J61" s="28" t="s">
        <v>12</v>
      </c>
      <c r="K61" s="28" t="s">
        <v>12</v>
      </c>
      <c r="L61" s="29" t="s">
        <v>12</v>
      </c>
      <c r="M61" s="29" t="s">
        <v>12</v>
      </c>
      <c r="N61" s="30">
        <f aca="true" t="shared" si="16" ref="N61:P65">+N40/N19</f>
        <v>2.111111111111111</v>
      </c>
      <c r="O61" s="30">
        <f t="shared" si="16"/>
        <v>1.5</v>
      </c>
      <c r="P61" s="30">
        <f t="shared" si="16"/>
        <v>1</v>
      </c>
      <c r="Q61" s="29" t="s">
        <v>12</v>
      </c>
      <c r="R61" s="29" t="s">
        <v>12</v>
      </c>
      <c r="S61" s="29" t="s">
        <v>12</v>
      </c>
      <c r="T61" s="84" t="s">
        <v>12</v>
      </c>
      <c r="U61" s="84" t="s">
        <v>12</v>
      </c>
      <c r="V61" s="84" t="s">
        <v>12</v>
      </c>
      <c r="W61" s="84" t="s">
        <v>12</v>
      </c>
      <c r="X61" s="84" t="s">
        <v>12</v>
      </c>
      <c r="Y61" s="84" t="s">
        <v>12</v>
      </c>
      <c r="Z61" s="84" t="s">
        <v>12</v>
      </c>
      <c r="AA61" s="84" t="s">
        <v>12</v>
      </c>
      <c r="AB61" s="84" t="s">
        <v>12</v>
      </c>
      <c r="AC61" s="84" t="s">
        <v>12</v>
      </c>
      <c r="AD61" s="84" t="s">
        <v>12</v>
      </c>
      <c r="AE61" s="57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ht="12.75">
      <c r="A62" s="13" t="s">
        <v>8</v>
      </c>
      <c r="B62" s="13"/>
      <c r="C62" s="13"/>
      <c r="D62" s="73">
        <f aca="true" t="shared" si="17" ref="D62:M62">+D41/D20</f>
        <v>1.152074074074074</v>
      </c>
      <c r="E62" s="75">
        <f t="shared" si="17"/>
        <v>0.21570329670329672</v>
      </c>
      <c r="F62" s="73">
        <f t="shared" si="17"/>
        <v>0.961533658049207</v>
      </c>
      <c r="G62" s="71">
        <f t="shared" si="17"/>
        <v>1.0783993199725372</v>
      </c>
      <c r="H62" s="14">
        <f t="shared" si="17"/>
        <v>1.0484440102868762</v>
      </c>
      <c r="I62" s="14">
        <f t="shared" si="17"/>
        <v>1.218234785670839</v>
      </c>
      <c r="J62" s="14">
        <f t="shared" si="17"/>
        <v>0.951424136918495</v>
      </c>
      <c r="K62" s="14">
        <f t="shared" si="17"/>
        <v>1.30034038321796</v>
      </c>
      <c r="L62" s="30">
        <f t="shared" si="17"/>
        <v>1.3928571428571428</v>
      </c>
      <c r="M62" s="30">
        <f t="shared" si="17"/>
        <v>1.0999999999999999</v>
      </c>
      <c r="N62" s="30">
        <f t="shared" si="16"/>
        <v>1.15</v>
      </c>
      <c r="O62" s="30">
        <f t="shared" si="16"/>
        <v>1.75</v>
      </c>
      <c r="P62" s="30">
        <f t="shared" si="16"/>
        <v>1.125</v>
      </c>
      <c r="Q62" s="30">
        <f aca="true" t="shared" si="18" ref="Q62:S65">+Q41/Q20</f>
        <v>1.3529411764705883</v>
      </c>
      <c r="R62" s="30">
        <f t="shared" si="18"/>
        <v>1.5689655172413792</v>
      </c>
      <c r="S62" s="30">
        <f t="shared" si="18"/>
        <v>1.2495555555555555</v>
      </c>
      <c r="T62" s="57">
        <f aca="true" t="shared" si="19" ref="T62:V65">T41/T20</f>
        <v>1</v>
      </c>
      <c r="U62" s="57">
        <f t="shared" si="19"/>
        <v>1.5</v>
      </c>
      <c r="V62" s="57">
        <f t="shared" si="19"/>
        <v>1.3962962962962964</v>
      </c>
      <c r="W62" s="57">
        <f aca="true" t="shared" si="20" ref="W62:X65">W41/W20</f>
        <v>1.6</v>
      </c>
      <c r="X62" s="57">
        <f t="shared" si="20"/>
        <v>1.2</v>
      </c>
      <c r="Y62" s="57">
        <f aca="true" t="shared" si="21" ref="Y62:Z65">Y41/Y20</f>
        <v>1.35</v>
      </c>
      <c r="Z62" s="57">
        <f t="shared" si="21"/>
        <v>1.5000000000000002</v>
      </c>
      <c r="AA62" s="57">
        <f aca="true" t="shared" si="22" ref="AA62:AB65">AA41/AA20</f>
        <v>1.3</v>
      </c>
      <c r="AB62" s="57">
        <f t="shared" si="22"/>
        <v>1.3199999999999998</v>
      </c>
      <c r="AC62" s="57">
        <f aca="true" t="shared" si="23" ref="AC62:AD65">AC41/AC20</f>
        <v>1.1</v>
      </c>
      <c r="AD62" s="57">
        <f t="shared" si="23"/>
        <v>1.0999999999999999</v>
      </c>
      <c r="AE62" s="57">
        <f t="shared" si="13"/>
        <v>0.9500000000000001</v>
      </c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ht="12.75">
      <c r="A63" s="13" t="s">
        <v>17</v>
      </c>
      <c r="B63" s="13"/>
      <c r="C63" s="13"/>
      <c r="D63" s="73">
        <f aca="true" t="shared" si="24" ref="D63:M63">+D42/D21</f>
        <v>0.6222972972972972</v>
      </c>
      <c r="E63" s="75">
        <f t="shared" si="24"/>
        <v>0.13795348837209304</v>
      </c>
      <c r="F63" s="73">
        <f t="shared" si="24"/>
        <v>0.5519835614622345</v>
      </c>
      <c r="G63" s="71">
        <f t="shared" si="24"/>
        <v>0.619087280930071</v>
      </c>
      <c r="H63" s="14">
        <f t="shared" si="24"/>
        <v>0.5067298430137199</v>
      </c>
      <c r="I63" s="14">
        <f t="shared" si="24"/>
        <v>0.9413822815217108</v>
      </c>
      <c r="J63" s="14">
        <f t="shared" si="24"/>
        <v>0.7352196523881209</v>
      </c>
      <c r="K63" s="14">
        <f t="shared" si="24"/>
        <v>0.7083285730606649</v>
      </c>
      <c r="L63" s="30">
        <f t="shared" si="24"/>
        <v>0.6071428571428571</v>
      </c>
      <c r="M63" s="30">
        <f t="shared" si="24"/>
        <v>1.2</v>
      </c>
      <c r="N63" s="30">
        <f t="shared" si="16"/>
        <v>0.9</v>
      </c>
      <c r="O63" s="30">
        <f t="shared" si="16"/>
        <v>1.25</v>
      </c>
      <c r="P63" s="30">
        <f t="shared" si="16"/>
        <v>0.6</v>
      </c>
      <c r="Q63" s="30">
        <f t="shared" si="18"/>
        <v>1.48</v>
      </c>
      <c r="R63" s="30">
        <f t="shared" si="18"/>
        <v>0.9</v>
      </c>
      <c r="S63" s="30">
        <f t="shared" si="18"/>
        <v>0.9106382978723404</v>
      </c>
      <c r="T63" s="57">
        <f t="shared" si="19"/>
        <v>0.4166666666666667</v>
      </c>
      <c r="U63" s="57">
        <f t="shared" si="19"/>
        <v>1.1</v>
      </c>
      <c r="V63" s="57">
        <f t="shared" si="19"/>
        <v>1</v>
      </c>
      <c r="W63" s="57">
        <f t="shared" si="20"/>
        <v>0.9</v>
      </c>
      <c r="X63" s="57">
        <f t="shared" si="20"/>
        <v>1</v>
      </c>
      <c r="Y63" s="57">
        <f t="shared" si="21"/>
        <v>0.85</v>
      </c>
      <c r="Z63" s="57">
        <f t="shared" si="21"/>
        <v>0.8585858585858586</v>
      </c>
      <c r="AA63" s="57">
        <f t="shared" si="22"/>
        <v>0.8475</v>
      </c>
      <c r="AB63" s="57">
        <f t="shared" si="22"/>
        <v>0.75</v>
      </c>
      <c r="AC63" s="57">
        <f t="shared" si="23"/>
        <v>0.75</v>
      </c>
      <c r="AD63" s="57">
        <f>AD42/AD21</f>
        <v>0.95</v>
      </c>
      <c r="AE63" s="57">
        <f t="shared" si="13"/>
        <v>0.8</v>
      </c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ht="12.75">
      <c r="A64" s="13" t="s">
        <v>9</v>
      </c>
      <c r="B64" s="13"/>
      <c r="C64" s="13"/>
      <c r="D64" s="73">
        <f aca="true" t="shared" si="25" ref="D64:M64">+D43/D22</f>
        <v>1.52825</v>
      </c>
      <c r="E64" s="75">
        <f t="shared" si="25"/>
        <v>0.3133783783783784</v>
      </c>
      <c r="F64" s="73">
        <f t="shared" si="25"/>
        <v>0.9526359485263596</v>
      </c>
      <c r="G64" s="71">
        <f t="shared" si="25"/>
        <v>1.0684604016343562</v>
      </c>
      <c r="H64" s="14">
        <f t="shared" si="25"/>
        <v>1.2873750934204333</v>
      </c>
      <c r="I64" s="14">
        <f t="shared" si="25"/>
        <v>1.5608846598945607</v>
      </c>
      <c r="J64" s="14">
        <f t="shared" si="25"/>
        <v>1.2190395956192082</v>
      </c>
      <c r="K64" s="14">
        <f t="shared" si="25"/>
        <v>1.2981955082435415</v>
      </c>
      <c r="L64" s="30">
        <f t="shared" si="25"/>
        <v>1.8333333333333333</v>
      </c>
      <c r="M64" s="30">
        <f t="shared" si="25"/>
        <v>1.5</v>
      </c>
      <c r="N64" s="30">
        <f t="shared" si="16"/>
        <v>1.5</v>
      </c>
      <c r="O64" s="30">
        <f t="shared" si="16"/>
        <v>1.5</v>
      </c>
      <c r="P64" s="30">
        <f t="shared" si="16"/>
        <v>1.1851851851851851</v>
      </c>
      <c r="Q64" s="30">
        <f t="shared" si="18"/>
        <v>1.3005780346820808</v>
      </c>
      <c r="R64" s="30">
        <f t="shared" si="18"/>
        <v>1.3900000000000001</v>
      </c>
      <c r="S64" s="30">
        <f t="shared" si="18"/>
        <v>1.3499999999999999</v>
      </c>
      <c r="T64" s="57">
        <f t="shared" si="19"/>
        <v>1.1</v>
      </c>
      <c r="U64" s="57">
        <f t="shared" si="19"/>
        <v>1.45</v>
      </c>
      <c r="V64" s="57">
        <f t="shared" si="19"/>
        <v>1.4028571428571428</v>
      </c>
      <c r="W64" s="57">
        <f t="shared" si="20"/>
        <v>1.4000000000000001</v>
      </c>
      <c r="X64" s="57">
        <f t="shared" si="20"/>
        <v>1.2</v>
      </c>
      <c r="Y64" s="57">
        <f t="shared" si="21"/>
        <v>1.3</v>
      </c>
      <c r="Z64" s="57">
        <f t="shared" si="21"/>
        <v>1.0256410256410258</v>
      </c>
      <c r="AA64" s="57">
        <f t="shared" si="22"/>
        <v>1.3</v>
      </c>
      <c r="AB64" s="57">
        <f t="shared" si="22"/>
        <v>1.2</v>
      </c>
      <c r="AC64" s="57">
        <f t="shared" si="23"/>
        <v>1</v>
      </c>
      <c r="AD64" s="57">
        <f t="shared" si="23"/>
        <v>1</v>
      </c>
      <c r="AE64" s="57">
        <f t="shared" si="13"/>
        <v>1</v>
      </c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ht="12.75">
      <c r="A65" s="13" t="s">
        <v>26</v>
      </c>
      <c r="B65" s="13"/>
      <c r="C65" s="13"/>
      <c r="D65" s="73">
        <f aca="true" t="shared" si="26" ref="D65:M65">+D44/D23</f>
        <v>1.0637096774193548</v>
      </c>
      <c r="E65" s="75">
        <f t="shared" si="26"/>
        <v>0.3424070796460177</v>
      </c>
      <c r="F65" s="73">
        <f t="shared" si="26"/>
        <v>0.8547001471670346</v>
      </c>
      <c r="G65" s="71">
        <f t="shared" si="26"/>
        <v>0.9585949840120198</v>
      </c>
      <c r="H65" s="14">
        <f t="shared" si="26"/>
        <v>0.9616122310993361</v>
      </c>
      <c r="I65" s="14">
        <f t="shared" si="26"/>
        <v>1.2791122435516853</v>
      </c>
      <c r="J65" s="14">
        <f t="shared" si="26"/>
        <v>0.9989897298202585</v>
      </c>
      <c r="K65" s="14">
        <f t="shared" si="26"/>
        <v>1.1185449767350961</v>
      </c>
      <c r="L65" s="30">
        <f t="shared" si="26"/>
        <v>1.2006633499170813</v>
      </c>
      <c r="M65" s="30">
        <f t="shared" si="26"/>
        <v>1.25</v>
      </c>
      <c r="N65" s="30">
        <f t="shared" si="16"/>
        <v>1.2</v>
      </c>
      <c r="O65" s="30">
        <f t="shared" si="16"/>
        <v>1.3</v>
      </c>
      <c r="P65" s="30">
        <f t="shared" si="16"/>
        <v>1.011111111111111</v>
      </c>
      <c r="Q65" s="30">
        <f t="shared" si="18"/>
        <v>1.1041666666666667</v>
      </c>
      <c r="R65" s="30">
        <f t="shared" si="18"/>
        <v>1.3482564102564103</v>
      </c>
      <c r="S65" s="30">
        <f t="shared" si="18"/>
        <v>1</v>
      </c>
      <c r="T65" s="57">
        <f t="shared" si="19"/>
        <v>0.8461538461538461</v>
      </c>
      <c r="U65" s="57">
        <f t="shared" si="19"/>
        <v>1.5</v>
      </c>
      <c r="V65" s="57">
        <f t="shared" si="19"/>
        <v>1.2956521739130435</v>
      </c>
      <c r="W65" s="57">
        <f t="shared" si="20"/>
        <v>1.298037037037037</v>
      </c>
      <c r="X65" s="57">
        <f t="shared" si="20"/>
        <v>1.3491304347826087</v>
      </c>
      <c r="Y65" s="57">
        <f t="shared" si="21"/>
        <v>1.15</v>
      </c>
      <c r="Z65" s="57">
        <f t="shared" si="21"/>
        <v>0.92</v>
      </c>
      <c r="AA65" s="57">
        <f t="shared" si="22"/>
        <v>1.3484162895927603</v>
      </c>
      <c r="AB65" s="57">
        <f t="shared" si="22"/>
        <v>1.1</v>
      </c>
      <c r="AC65" s="57">
        <f t="shared" si="23"/>
        <v>1.05</v>
      </c>
      <c r="AD65" s="57">
        <f t="shared" si="23"/>
        <v>1.45</v>
      </c>
      <c r="AE65" s="57">
        <f t="shared" si="13"/>
        <v>1.25</v>
      </c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ht="12.75">
      <c r="A66" s="9"/>
      <c r="B66" s="9"/>
      <c r="C66" s="9"/>
      <c r="D66" s="57"/>
      <c r="E66" s="52"/>
      <c r="F66" s="57"/>
      <c r="G66" s="52"/>
      <c r="H66" s="31" t="s">
        <v>13</v>
      </c>
      <c r="I66" s="32" t="s">
        <v>13</v>
      </c>
      <c r="J66" s="32" t="s">
        <v>13</v>
      </c>
      <c r="K66" s="32" t="s">
        <v>13</v>
      </c>
      <c r="L66" s="33" t="s">
        <v>13</v>
      </c>
      <c r="M66" s="33" t="s">
        <v>13</v>
      </c>
      <c r="N66" s="33" t="s">
        <v>13</v>
      </c>
      <c r="O66" s="33" t="s">
        <v>13</v>
      </c>
      <c r="P66" s="33" t="s">
        <v>13</v>
      </c>
      <c r="Q66" s="33" t="s">
        <v>13</v>
      </c>
      <c r="R66" s="33" t="s">
        <v>13</v>
      </c>
      <c r="S66" s="33" t="s">
        <v>13</v>
      </c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ht="12.75">
      <c r="A67" s="50" t="s">
        <v>27</v>
      </c>
      <c r="B67" s="93"/>
      <c r="C67" s="93"/>
      <c r="D67" s="15">
        <f aca="true" t="shared" si="27" ref="D67:S67">+D46/D25</f>
        <v>1.0999947735191637</v>
      </c>
      <c r="E67" s="15">
        <f t="shared" si="27"/>
        <v>0.37342035398230095</v>
      </c>
      <c r="F67" s="15">
        <f t="shared" si="27"/>
        <v>0.8222326125657592</v>
      </c>
      <c r="G67" s="15">
        <f t="shared" si="27"/>
        <v>0.9221879532708814</v>
      </c>
      <c r="H67" s="15">
        <f t="shared" si="27"/>
        <v>0.9255525723226521</v>
      </c>
      <c r="I67" s="16">
        <f t="shared" si="27"/>
        <v>1.2417759181317136</v>
      </c>
      <c r="J67" s="16">
        <f t="shared" si="27"/>
        <v>0.9698275862068966</v>
      </c>
      <c r="K67" s="16">
        <f t="shared" si="27"/>
        <v>1.09993542074364</v>
      </c>
      <c r="L67" s="17">
        <f t="shared" si="27"/>
        <v>1.3393719806763285</v>
      </c>
      <c r="M67" s="17">
        <f t="shared" si="27"/>
        <v>1.3387788570707706</v>
      </c>
      <c r="N67" s="17">
        <f t="shared" si="27"/>
        <v>1.2235501586175832</v>
      </c>
      <c r="O67" s="17">
        <f t="shared" si="27"/>
        <v>1.3914248475678266</v>
      </c>
      <c r="P67" s="17">
        <f t="shared" si="27"/>
        <v>1.0596256904938577</v>
      </c>
      <c r="Q67" s="17">
        <f t="shared" si="27"/>
        <v>1.2226415094339622</v>
      </c>
      <c r="R67" s="17">
        <f t="shared" si="27"/>
        <v>1.3478260869565217</v>
      </c>
      <c r="S67" s="17">
        <f t="shared" si="27"/>
        <v>1.1005756857433118</v>
      </c>
      <c r="T67" s="80">
        <f aca="true" t="shared" si="28" ref="T67:Y67">T46/T25</f>
        <v>0.9483167377904219</v>
      </c>
      <c r="U67" s="80">
        <f t="shared" si="28"/>
        <v>1.5452773347510191</v>
      </c>
      <c r="V67" s="80">
        <f t="shared" si="28"/>
        <v>1.2598301352626613</v>
      </c>
      <c r="W67" s="80">
        <f t="shared" si="28"/>
        <v>1.2320844857933113</v>
      </c>
      <c r="X67" s="80">
        <f t="shared" si="28"/>
        <v>1.3381048700793525</v>
      </c>
      <c r="Y67" s="80">
        <f t="shared" si="28"/>
        <v>1.151428256314106</v>
      </c>
      <c r="Z67" s="80">
        <f aca="true" t="shared" si="29" ref="Z67:AE67">Z46/Z25</f>
        <v>1.103625916385972</v>
      </c>
      <c r="AA67" s="80">
        <f t="shared" si="29"/>
        <v>1.3890975874446947</v>
      </c>
      <c r="AB67" s="80">
        <f t="shared" si="29"/>
        <v>1.1510416666666667</v>
      </c>
      <c r="AC67" s="80">
        <f t="shared" si="29"/>
        <v>1.0508002783576895</v>
      </c>
      <c r="AD67" s="80">
        <f t="shared" si="29"/>
        <v>1.3756901297679907</v>
      </c>
      <c r="AE67" s="80">
        <f t="shared" si="29"/>
        <v>1.3171321695760598</v>
      </c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31" ht="12.75">
      <c r="A68" s="18"/>
      <c r="B68" s="18"/>
      <c r="C68" s="18"/>
      <c r="D68" s="58"/>
      <c r="E68" s="53"/>
      <c r="F68" s="58"/>
      <c r="G68" s="53"/>
      <c r="H68" s="19"/>
      <c r="I68" s="20"/>
      <c r="J68" s="20"/>
      <c r="K68" s="20"/>
      <c r="L68" s="21"/>
      <c r="M68" s="21"/>
      <c r="N68" s="21"/>
      <c r="O68" s="21"/>
      <c r="P68" s="21"/>
      <c r="Q68" s="21"/>
      <c r="R68" s="21"/>
      <c r="S68" s="21"/>
      <c r="T68" s="83"/>
      <c r="U68" s="83"/>
      <c r="V68" s="83"/>
      <c r="W68" s="83"/>
      <c r="X68" s="83"/>
      <c r="Y68" s="83"/>
      <c r="Z68" s="83"/>
      <c r="AA68" s="153"/>
      <c r="AB68" s="153"/>
      <c r="AC68" s="153"/>
      <c r="AD68" s="153"/>
      <c r="AE68" s="153"/>
    </row>
    <row r="71" spans="1:7" ht="12.75">
      <c r="A71" s="34" t="s">
        <v>65</v>
      </c>
      <c r="B71" s="34"/>
      <c r="C71" s="34"/>
      <c r="D71" s="34"/>
      <c r="E71" s="34"/>
      <c r="F71" s="34"/>
      <c r="G71" s="34"/>
    </row>
    <row r="72" spans="1:7" ht="12.75">
      <c r="A72" s="34" t="s">
        <v>31</v>
      </c>
      <c r="B72" s="34"/>
      <c r="C72" s="34"/>
      <c r="D72" s="34"/>
      <c r="E72" s="34"/>
      <c r="F72" s="34"/>
      <c r="G72" s="34"/>
    </row>
    <row r="73" spans="1:26" ht="12.75">
      <c r="A73" s="2"/>
      <c r="B73" s="2"/>
      <c r="C73" s="2"/>
      <c r="D73" s="2"/>
      <c r="E73" s="2"/>
      <c r="F73" s="2"/>
      <c r="G73" s="2"/>
      <c r="Z73" s="149"/>
    </row>
    <row r="74" spans="1:31" ht="12.75">
      <c r="A74" s="54" t="s">
        <v>5</v>
      </c>
      <c r="B74" s="94" t="s">
        <v>45</v>
      </c>
      <c r="C74" s="94" t="s">
        <v>46</v>
      </c>
      <c r="D74" s="55" t="s">
        <v>39</v>
      </c>
      <c r="E74" s="55" t="s">
        <v>40</v>
      </c>
      <c r="F74" s="55" t="s">
        <v>41</v>
      </c>
      <c r="G74" s="55" t="s">
        <v>42</v>
      </c>
      <c r="H74" s="4" t="s">
        <v>0</v>
      </c>
      <c r="I74" s="5" t="s">
        <v>1</v>
      </c>
      <c r="J74" s="5" t="s">
        <v>2</v>
      </c>
      <c r="K74" s="5" t="s">
        <v>3</v>
      </c>
      <c r="L74" s="6" t="s">
        <v>4</v>
      </c>
      <c r="M74" s="35" t="s">
        <v>14</v>
      </c>
      <c r="N74" s="36" t="s">
        <v>15</v>
      </c>
      <c r="O74" s="36" t="s">
        <v>16</v>
      </c>
      <c r="P74" s="36" t="s">
        <v>18</v>
      </c>
      <c r="Q74" s="36" t="s">
        <v>19</v>
      </c>
      <c r="R74" s="36" t="s">
        <v>37</v>
      </c>
      <c r="S74" s="36" t="s">
        <v>38</v>
      </c>
      <c r="T74" s="77" t="s">
        <v>43</v>
      </c>
      <c r="U74" s="77" t="s">
        <v>44</v>
      </c>
      <c r="V74" s="77" t="s">
        <v>47</v>
      </c>
      <c r="W74" s="77" t="s">
        <v>62</v>
      </c>
      <c r="X74" s="128" t="s">
        <v>63</v>
      </c>
      <c r="Y74" s="128" t="s">
        <v>64</v>
      </c>
      <c r="Z74" s="77" t="s">
        <v>78</v>
      </c>
      <c r="AA74" s="77" t="s">
        <v>79</v>
      </c>
      <c r="AB74" s="77" t="str">
        <f>AB54</f>
        <v>2014/15</v>
      </c>
      <c r="AC74" s="77" t="str">
        <f>AC54</f>
        <v>2015/16</v>
      </c>
      <c r="AD74" s="77" t="str">
        <f>AD54</f>
        <v>2016/17</v>
      </c>
      <c r="AE74" s="77" t="str">
        <f>AE54</f>
        <v>2017/18*</v>
      </c>
    </row>
    <row r="75" spans="1:31" ht="12.75">
      <c r="A75" s="54" t="s">
        <v>21</v>
      </c>
      <c r="B75" s="24" t="s">
        <v>6</v>
      </c>
      <c r="C75" s="24" t="s">
        <v>6</v>
      </c>
      <c r="D75" s="7" t="s">
        <v>6</v>
      </c>
      <c r="E75" s="7" t="s">
        <v>6</v>
      </c>
      <c r="F75" s="7" t="s">
        <v>6</v>
      </c>
      <c r="G75" s="7" t="s">
        <v>6</v>
      </c>
      <c r="H75" s="7" t="s">
        <v>6</v>
      </c>
      <c r="I75" s="7" t="s">
        <v>6</v>
      </c>
      <c r="J75" s="7" t="s">
        <v>6</v>
      </c>
      <c r="K75" s="7" t="s">
        <v>6</v>
      </c>
      <c r="L75" s="8" t="s">
        <v>6</v>
      </c>
      <c r="M75" s="8" t="s">
        <v>6</v>
      </c>
      <c r="N75" s="8" t="s">
        <v>6</v>
      </c>
      <c r="O75" s="8" t="s">
        <v>6</v>
      </c>
      <c r="P75" s="8" t="s">
        <v>6</v>
      </c>
      <c r="Q75" s="8" t="s">
        <v>6</v>
      </c>
      <c r="R75" s="8" t="s">
        <v>6</v>
      </c>
      <c r="S75" s="8" t="s">
        <v>6</v>
      </c>
      <c r="T75" s="24" t="s">
        <v>6</v>
      </c>
      <c r="U75" s="24" t="s">
        <v>6</v>
      </c>
      <c r="V75" s="24" t="s">
        <v>6</v>
      </c>
      <c r="W75" s="24" t="s">
        <v>6</v>
      </c>
      <c r="X75" s="129" t="s">
        <v>6</v>
      </c>
      <c r="Y75" s="129" t="s">
        <v>6</v>
      </c>
      <c r="Z75" s="24" t="s">
        <v>6</v>
      </c>
      <c r="AA75" s="24" t="s">
        <v>6</v>
      </c>
      <c r="AB75" s="24" t="s">
        <v>6</v>
      </c>
      <c r="AC75" s="24" t="s">
        <v>6</v>
      </c>
      <c r="AD75" s="24" t="s">
        <v>6</v>
      </c>
      <c r="AE75" s="24" t="s">
        <v>6</v>
      </c>
    </row>
    <row r="76" spans="1:31" ht="12.75">
      <c r="A76" s="50"/>
      <c r="B76" s="150"/>
      <c r="C76" s="74"/>
      <c r="D76" s="76"/>
      <c r="E76" s="76"/>
      <c r="F76" s="76"/>
      <c r="G76" s="76"/>
      <c r="H76" s="72"/>
      <c r="I76" s="72"/>
      <c r="J76" s="72"/>
      <c r="K76" s="72"/>
      <c r="L76" s="81"/>
      <c r="M76" s="81"/>
      <c r="N76" s="81"/>
      <c r="O76" s="81"/>
      <c r="P76" s="81"/>
      <c r="Q76" s="81"/>
      <c r="R76" s="81"/>
      <c r="S76" s="81"/>
      <c r="T76" s="74"/>
      <c r="U76" s="74"/>
      <c r="V76" s="74"/>
      <c r="W76" s="74"/>
      <c r="X76" s="150"/>
      <c r="Y76" s="150"/>
      <c r="Z76" s="74"/>
      <c r="AA76" s="154"/>
      <c r="AB76" s="154"/>
      <c r="AC76" s="154"/>
      <c r="AD76" s="154"/>
      <c r="AE76" s="154"/>
    </row>
    <row r="77" spans="1:31" ht="12.75">
      <c r="A77" s="13" t="str">
        <f>A15</f>
        <v> Wes-Kaap/W. Cape</v>
      </c>
      <c r="B77" s="134">
        <f>B15/$B$25</f>
        <v>0</v>
      </c>
      <c r="C77" s="134">
        <f>C15/$C$25</f>
        <v>0</v>
      </c>
      <c r="D77" s="134">
        <f>D15/$D$25</f>
        <v>0</v>
      </c>
      <c r="E77" s="134">
        <f>E15/$E$25</f>
        <v>0</v>
      </c>
      <c r="F77" s="134">
        <f>F15/$F$25</f>
        <v>0</v>
      </c>
      <c r="G77" s="134">
        <f>G15/$G$25</f>
        <v>0</v>
      </c>
      <c r="H77" s="134">
        <f>H15/$H$25</f>
        <v>0</v>
      </c>
      <c r="I77" s="134">
        <f>I15/$I$25</f>
        <v>0</v>
      </c>
      <c r="J77" s="134">
        <f>J15/$J$25</f>
        <v>0</v>
      </c>
      <c r="K77" s="134">
        <f>K15/$K$25</f>
        <v>0</v>
      </c>
      <c r="L77" s="134">
        <f>L15/$L$25</f>
        <v>0</v>
      </c>
      <c r="M77" s="134">
        <f>M15/$M$25</f>
        <v>0</v>
      </c>
      <c r="N77" s="134">
        <f>N15/$N$25</f>
        <v>0</v>
      </c>
      <c r="O77" s="134">
        <f>O15/$O$25</f>
        <v>0</v>
      </c>
      <c r="P77" s="134">
        <f>P15/$P$25</f>
        <v>0.0005771291944925385</v>
      </c>
      <c r="Q77" s="134">
        <f>Q15/$Q$25</f>
        <v>0.0007169811320754718</v>
      </c>
      <c r="R77" s="134">
        <f>R15/$R$25</f>
        <v>0.0006521739130434782</v>
      </c>
      <c r="S77" s="134">
        <f>S15/$S$25</f>
        <v>0.00016931933626820184</v>
      </c>
      <c r="T77" s="157">
        <f>T15/$T$25</f>
        <v>0.00158052789631737</v>
      </c>
      <c r="U77" s="157">
        <f>U15/$U$25</f>
        <v>0.001063264221158958</v>
      </c>
      <c r="V77" s="157">
        <f>V15/$V$25</f>
        <v>0.001100975149418056</v>
      </c>
      <c r="W77" s="157">
        <f>W15/$W$25</f>
        <v>0.0005028916268544129</v>
      </c>
      <c r="X77" s="157">
        <f>X15/$X$25</f>
        <v>0</v>
      </c>
      <c r="Y77" s="158">
        <f>Y15/$Y$25</f>
        <v>0</v>
      </c>
      <c r="Z77" s="157">
        <f>Z15/$Z$25</f>
        <v>0</v>
      </c>
      <c r="AA77" s="157">
        <f>AA15/$AA$25</f>
        <v>0</v>
      </c>
      <c r="AB77" s="157">
        <f>AB15/$AB$25</f>
        <v>0</v>
      </c>
      <c r="AC77" s="157">
        <f>AC15/$AC$25</f>
        <v>0</v>
      </c>
      <c r="AD77" s="157">
        <f>AD15/$AD$25</f>
        <v>0</v>
      </c>
      <c r="AE77" s="157">
        <f>AE15/$AE$25</f>
        <v>0.00016625103906899418</v>
      </c>
    </row>
    <row r="78" spans="1:31" ht="12.75">
      <c r="A78" s="13" t="str">
        <f aca="true" t="shared" si="30" ref="A78:A85">A16</f>
        <v> Noord-Kaap/N. Cape</v>
      </c>
      <c r="B78" s="134">
        <f aca="true" t="shared" si="31" ref="B78:B85">B16/$B$25</f>
        <v>0.03194103194103194</v>
      </c>
      <c r="C78" s="134">
        <f aca="true" t="shared" si="32" ref="C78:C85">C16/$C$25</f>
        <v>0.02895752895752896</v>
      </c>
      <c r="D78" s="134">
        <f aca="true" t="shared" si="33" ref="D78:D85">D16/$D$25</f>
        <v>0.017421602787456445</v>
      </c>
      <c r="E78" s="134">
        <f aca="true" t="shared" si="34" ref="E78:E85">E16/$E$25</f>
        <v>0.01327433628318584</v>
      </c>
      <c r="F78" s="134">
        <f aca="true" t="shared" si="35" ref="F78:F85">F16/$F$25</f>
        <v>0.02730132218510592</v>
      </c>
      <c r="G78" s="134">
        <f aca="true" t="shared" si="36" ref="G78:G85">G16/$G$25</f>
        <v>0.027299670634068695</v>
      </c>
      <c r="H78" s="134">
        <f aca="true" t="shared" si="37" ref="H78:H85">H16/$H$25</f>
        <v>0.01866180221290325</v>
      </c>
      <c r="I78" s="134">
        <f aca="true" t="shared" si="38" ref="I78:I85">I16/$I$25</f>
        <v>0.0031365079991644753</v>
      </c>
      <c r="J78" s="134">
        <f aca="true" t="shared" si="39" ref="J78:J85">J16/$J$25</f>
        <v>0.0031357758620689656</v>
      </c>
      <c r="K78" s="134">
        <f aca="true" t="shared" si="40" ref="K78:K85">K16/$K$25</f>
        <v>9.197651663405088E-05</v>
      </c>
      <c r="L78" s="134">
        <f aca="true" t="shared" si="41" ref="L78:L85">L16/$L$25</f>
        <v>0.0006038647342995169</v>
      </c>
      <c r="M78" s="134">
        <f aca="true" t="shared" si="42" ref="M78:M85">M16/$M$25</f>
        <v>0.0006307556452630251</v>
      </c>
      <c r="N78" s="134">
        <f aca="true" t="shared" si="43" ref="N78:N85">N16/$N$25</f>
        <v>0.000479207199608967</v>
      </c>
      <c r="O78" s="134">
        <f aca="true" t="shared" si="44" ref="O78:O85">O16/$O$25</f>
        <v>0.0003745262243262273</v>
      </c>
      <c r="P78" s="134">
        <f aca="true" t="shared" si="45" ref="P78:P85">P16/$P$25</f>
        <v>0.0004946821667078901</v>
      </c>
      <c r="Q78" s="134">
        <f aca="true" t="shared" si="46" ref="Q78:Q85">Q16/$Q$25</f>
        <v>0.0010566037735849057</v>
      </c>
      <c r="R78" s="134">
        <f aca="true" t="shared" si="47" ref="R78:R85">R16/$R$25</f>
        <v>0.0010869565217391304</v>
      </c>
      <c r="S78" s="134">
        <f aca="true" t="shared" si="48" ref="S78:S85">S16/$S$25</f>
        <v>0.002539790044023027</v>
      </c>
      <c r="T78" s="157">
        <f aca="true" t="shared" si="49" ref="T78:T85">T16/$T$25</f>
        <v>0.002212739054844318</v>
      </c>
      <c r="U78" s="157">
        <f aca="true" t="shared" si="50" ref="U78:U85">U16/$U$25</f>
        <v>0.0007088428141059721</v>
      </c>
      <c r="V78" s="157">
        <f aca="true" t="shared" si="51" ref="V78:V85">V16/$V$25</f>
        <v>0.0007864108210128972</v>
      </c>
      <c r="W78" s="157">
        <f aca="true" t="shared" si="52" ref="W78:W85">W16/$W$25</f>
        <v>0.0021372894141312546</v>
      </c>
      <c r="X78" s="157">
        <f aca="true" t="shared" si="53" ref="X78:X85">X16/$X$25</f>
        <v>0.0007779679477205539</v>
      </c>
      <c r="Y78" s="158">
        <f aca="true" t="shared" si="54" ref="Y78:Y85">Y16/$Y$25</f>
        <v>0.0007720304400573507</v>
      </c>
      <c r="Z78" s="157">
        <f>Z16/$Z$25</f>
        <v>0.00039627501486031314</v>
      </c>
      <c r="AA78" s="157">
        <f aca="true" t="shared" si="55" ref="AA78:AA85">AA16/$AA$25</f>
        <v>0.0015026296018031554</v>
      </c>
      <c r="AB78" s="157">
        <f aca="true" t="shared" si="56" ref="AB78:AB85">AB16/$AB$25</f>
        <v>0.0008680555555555555</v>
      </c>
      <c r="AC78" s="157">
        <f aca="true" t="shared" si="57" ref="AC78:AC85">AC16/$AC$25</f>
        <v>0.0006958942240779402</v>
      </c>
      <c r="AD78" s="157">
        <f aca="true" t="shared" si="58" ref="AD78:AD85">AD16/$AD$25</f>
        <v>0.00039323633503735744</v>
      </c>
      <c r="AE78" s="157">
        <f aca="true" t="shared" si="59" ref="AE78:AE85">AE16/$AE$25</f>
        <v>0.002660016625103907</v>
      </c>
    </row>
    <row r="79" spans="1:31" ht="12.75">
      <c r="A79" s="13" t="str">
        <f t="shared" si="30"/>
        <v> Vrystaat/Free State</v>
      </c>
      <c r="B79" s="134">
        <f t="shared" si="31"/>
        <v>0.43734643734643736</v>
      </c>
      <c r="C79" s="134">
        <f t="shared" si="32"/>
        <v>0.4343629343629344</v>
      </c>
      <c r="D79" s="134">
        <f t="shared" si="33"/>
        <v>0.4268292682926829</v>
      </c>
      <c r="E79" s="134">
        <f t="shared" si="34"/>
        <v>0.3584070796460177</v>
      </c>
      <c r="F79" s="134">
        <f t="shared" si="35"/>
        <v>0.48510291440801717</v>
      </c>
      <c r="G79" s="134">
        <f t="shared" si="36"/>
        <v>0.48510260612756784</v>
      </c>
      <c r="H79" s="134">
        <f t="shared" si="37"/>
        <v>0.40617006419137164</v>
      </c>
      <c r="I79" s="134">
        <f t="shared" si="38"/>
        <v>0.40779209244721637</v>
      </c>
      <c r="J79" s="134">
        <f t="shared" si="39"/>
        <v>0.4077931034482759</v>
      </c>
      <c r="K79" s="134">
        <f t="shared" si="40"/>
        <v>0.37739138943248535</v>
      </c>
      <c r="L79" s="134">
        <f t="shared" si="41"/>
        <v>0.5193236714975845</v>
      </c>
      <c r="M79" s="134">
        <f t="shared" si="42"/>
        <v>0.45414406458937806</v>
      </c>
      <c r="N79" s="134">
        <f t="shared" si="43"/>
        <v>0.37378161569499424</v>
      </c>
      <c r="O79" s="134">
        <f t="shared" si="44"/>
        <v>0.45692199367799735</v>
      </c>
      <c r="P79" s="134">
        <f t="shared" si="45"/>
        <v>0.4781927611509605</v>
      </c>
      <c r="Q79" s="134">
        <f t="shared" si="46"/>
        <v>0.4009433962264151</v>
      </c>
      <c r="R79" s="134">
        <f t="shared" si="47"/>
        <v>0.40217391304347827</v>
      </c>
      <c r="S79" s="134">
        <f t="shared" si="48"/>
        <v>0.35557060616322383</v>
      </c>
      <c r="T79" s="157">
        <f t="shared" si="49"/>
        <v>0.42674253200568985</v>
      </c>
      <c r="U79" s="157">
        <f t="shared" si="50"/>
        <v>0.47846889952153115</v>
      </c>
      <c r="V79" s="157">
        <f t="shared" si="51"/>
        <v>0.44039005976722245</v>
      </c>
      <c r="W79" s="157">
        <f t="shared" si="52"/>
        <v>0.4400301734976112</v>
      </c>
      <c r="X79" s="157">
        <f t="shared" si="53"/>
        <v>0.4667807686323323</v>
      </c>
      <c r="Y79" s="158">
        <f t="shared" si="54"/>
        <v>0.41910223888827614</v>
      </c>
      <c r="Z79" s="157">
        <f aca="true" t="shared" si="60" ref="Z79:Z85">Z17/$Z$25</f>
        <v>0.4359025163463444</v>
      </c>
      <c r="AA79" s="157">
        <f t="shared" si="55"/>
        <v>0.46748476500542613</v>
      </c>
      <c r="AB79" s="157">
        <f t="shared" si="56"/>
        <v>0.4947916666666667</v>
      </c>
      <c r="AC79" s="157">
        <f t="shared" si="57"/>
        <v>0.5567153792623522</v>
      </c>
      <c r="AD79" s="157">
        <f t="shared" si="58"/>
        <v>0.5190719622493118</v>
      </c>
      <c r="AE79" s="157">
        <f t="shared" si="59"/>
        <v>0.5220282626766417</v>
      </c>
    </row>
    <row r="80" spans="1:31" ht="12.75">
      <c r="A80" s="13" t="str">
        <f t="shared" si="30"/>
        <v> Oos-Kaap/E. Cape</v>
      </c>
      <c r="B80" s="134">
        <f t="shared" si="31"/>
        <v>0</v>
      </c>
      <c r="C80" s="134">
        <f t="shared" si="32"/>
        <v>0</v>
      </c>
      <c r="D80" s="134">
        <f t="shared" si="33"/>
        <v>0</v>
      </c>
      <c r="E80" s="134">
        <f t="shared" si="34"/>
        <v>0</v>
      </c>
      <c r="F80" s="134">
        <f t="shared" si="35"/>
        <v>0</v>
      </c>
      <c r="G80" s="134">
        <f t="shared" si="36"/>
        <v>0</v>
      </c>
      <c r="H80" s="134">
        <f t="shared" si="37"/>
        <v>0</v>
      </c>
      <c r="I80" s="134">
        <f t="shared" si="38"/>
        <v>0</v>
      </c>
      <c r="J80" s="134">
        <f t="shared" si="39"/>
        <v>0</v>
      </c>
      <c r="K80" s="134">
        <f t="shared" si="40"/>
        <v>0</v>
      </c>
      <c r="L80" s="134">
        <f t="shared" si="41"/>
        <v>0</v>
      </c>
      <c r="M80" s="134">
        <f t="shared" si="42"/>
        <v>0.00025230225810521004</v>
      </c>
      <c r="N80" s="134">
        <f t="shared" si="43"/>
        <v>0.0003833657596871736</v>
      </c>
      <c r="O80" s="134">
        <f t="shared" si="44"/>
        <v>0.0002996209794609819</v>
      </c>
      <c r="P80" s="134">
        <f t="shared" si="45"/>
        <v>0.00032978811113859347</v>
      </c>
      <c r="Q80" s="134">
        <f t="shared" si="46"/>
        <v>0.0004905660377358491</v>
      </c>
      <c r="R80" s="134">
        <f t="shared" si="47"/>
        <v>0.0004347826086956522</v>
      </c>
      <c r="S80" s="134">
        <f t="shared" si="48"/>
        <v>0.00042329834067050457</v>
      </c>
      <c r="T80" s="157">
        <f t="shared" si="49"/>
        <v>0.00047415836889521095</v>
      </c>
      <c r="U80" s="157">
        <f t="shared" si="50"/>
        <v>0.000531632110579479</v>
      </c>
      <c r="V80" s="157">
        <f t="shared" si="51"/>
        <v>0.0009436929852154766</v>
      </c>
      <c r="W80" s="157">
        <f t="shared" si="52"/>
        <v>0.0003771687201408096</v>
      </c>
      <c r="X80" s="157">
        <f t="shared" si="53"/>
        <v>0.00031118717908822156</v>
      </c>
      <c r="Y80" s="158">
        <f t="shared" si="54"/>
        <v>0</v>
      </c>
      <c r="Z80" s="157">
        <f t="shared" si="60"/>
        <v>0</v>
      </c>
      <c r="AA80" s="157">
        <f t="shared" si="55"/>
        <v>0.0009182736455463728</v>
      </c>
      <c r="AB80" s="157">
        <f t="shared" si="56"/>
        <v>0</v>
      </c>
      <c r="AC80" s="157">
        <f t="shared" si="57"/>
        <v>0</v>
      </c>
      <c r="AD80" s="157">
        <f t="shared" si="58"/>
        <v>0</v>
      </c>
      <c r="AE80" s="157">
        <f t="shared" si="59"/>
        <v>0</v>
      </c>
    </row>
    <row r="81" spans="1:31" ht="12.75">
      <c r="A81" s="13" t="str">
        <f t="shared" si="30"/>
        <v> Kwazulu-Natal</v>
      </c>
      <c r="B81" s="134">
        <f t="shared" si="31"/>
        <v>0</v>
      </c>
      <c r="C81" s="134">
        <f t="shared" si="32"/>
        <v>0</v>
      </c>
      <c r="D81" s="134">
        <f t="shared" si="33"/>
        <v>0</v>
      </c>
      <c r="E81" s="134">
        <f t="shared" si="34"/>
        <v>0</v>
      </c>
      <c r="F81" s="134">
        <f t="shared" si="35"/>
        <v>0</v>
      </c>
      <c r="G81" s="134">
        <f t="shared" si="36"/>
        <v>0</v>
      </c>
      <c r="H81" s="134">
        <f t="shared" si="37"/>
        <v>0</v>
      </c>
      <c r="I81" s="134">
        <f t="shared" si="38"/>
        <v>0</v>
      </c>
      <c r="J81" s="134">
        <f t="shared" si="39"/>
        <v>0</v>
      </c>
      <c r="K81" s="134">
        <f t="shared" si="40"/>
        <v>0</v>
      </c>
      <c r="L81" s="134">
        <f t="shared" si="41"/>
        <v>0</v>
      </c>
      <c r="M81" s="134">
        <f t="shared" si="42"/>
        <v>0</v>
      </c>
      <c r="N81" s="134">
        <f t="shared" si="43"/>
        <v>8.625729592961405E-05</v>
      </c>
      <c r="O81" s="134">
        <f t="shared" si="44"/>
        <v>8.988629383829456E-05</v>
      </c>
      <c r="P81" s="134">
        <f t="shared" si="45"/>
        <v>0.00016489405556929673</v>
      </c>
      <c r="Q81" s="134">
        <f t="shared" si="46"/>
        <v>0</v>
      </c>
      <c r="R81" s="134">
        <f t="shared" si="47"/>
        <v>0</v>
      </c>
      <c r="S81" s="134">
        <f t="shared" si="48"/>
        <v>0</v>
      </c>
      <c r="T81" s="157">
        <f t="shared" si="49"/>
        <v>0</v>
      </c>
      <c r="U81" s="157">
        <f t="shared" si="50"/>
        <v>0</v>
      </c>
      <c r="V81" s="157">
        <f t="shared" si="51"/>
        <v>0</v>
      </c>
      <c r="W81" s="157">
        <f t="shared" si="52"/>
        <v>0</v>
      </c>
      <c r="X81" s="157">
        <f t="shared" si="53"/>
        <v>0</v>
      </c>
      <c r="Y81" s="158">
        <f t="shared" si="54"/>
        <v>0</v>
      </c>
      <c r="Z81" s="157">
        <f t="shared" si="60"/>
        <v>0</v>
      </c>
      <c r="AA81" s="157">
        <f t="shared" si="55"/>
        <v>0</v>
      </c>
      <c r="AB81" s="157">
        <f t="shared" si="56"/>
        <v>0</v>
      </c>
      <c r="AC81" s="157">
        <f t="shared" si="57"/>
        <v>0</v>
      </c>
      <c r="AD81" s="157">
        <f t="shared" si="58"/>
        <v>0.0004718836020448289</v>
      </c>
      <c r="AE81" s="157">
        <f t="shared" si="59"/>
        <v>0</v>
      </c>
    </row>
    <row r="82" spans="1:31" ht="12.75">
      <c r="A82" s="13" t="str">
        <f t="shared" si="30"/>
        <v> Mpumalanga</v>
      </c>
      <c r="B82" s="134">
        <f t="shared" si="31"/>
        <v>0.08353808353808354</v>
      </c>
      <c r="C82" s="134">
        <f t="shared" si="32"/>
        <v>0.08301158301158301</v>
      </c>
      <c r="D82" s="134">
        <f t="shared" si="33"/>
        <v>0.09407665505226481</v>
      </c>
      <c r="E82" s="134">
        <f t="shared" si="34"/>
        <v>0.2013274336283186</v>
      </c>
      <c r="F82" s="134">
        <f t="shared" si="35"/>
        <v>0.08008121136959175</v>
      </c>
      <c r="G82" s="134">
        <f t="shared" si="36"/>
        <v>0.08008200112057727</v>
      </c>
      <c r="H82" s="134">
        <f t="shared" si="37"/>
        <v>0.09365629422725762</v>
      </c>
      <c r="I82" s="134">
        <f t="shared" si="38"/>
        <v>0.05137656023592067</v>
      </c>
      <c r="J82" s="134">
        <f t="shared" si="39"/>
        <v>0.05137715517241379</v>
      </c>
      <c r="K82" s="134">
        <f t="shared" si="40"/>
        <v>0.05116829745596869</v>
      </c>
      <c r="L82" s="134">
        <f t="shared" si="41"/>
        <v>0.06763285024154589</v>
      </c>
      <c r="M82" s="134">
        <f t="shared" si="42"/>
        <v>0.0555064967831462</v>
      </c>
      <c r="N82" s="134">
        <f t="shared" si="43"/>
        <v>0.03833657596871736</v>
      </c>
      <c r="O82" s="134">
        <f t="shared" si="44"/>
        <v>0.04494314691914728</v>
      </c>
      <c r="P82" s="134">
        <f t="shared" si="45"/>
        <v>0.06595762222771868</v>
      </c>
      <c r="Q82" s="134">
        <f t="shared" si="46"/>
        <v>0.06415094339622641</v>
      </c>
      <c r="R82" s="134">
        <f t="shared" si="47"/>
        <v>0.06304347826086956</v>
      </c>
      <c r="S82" s="134">
        <f t="shared" si="48"/>
        <v>0.09524212665086353</v>
      </c>
      <c r="T82" s="157">
        <f t="shared" si="49"/>
        <v>0.041093725304251615</v>
      </c>
      <c r="U82" s="157">
        <f t="shared" si="50"/>
        <v>0.030125819599503813</v>
      </c>
      <c r="V82" s="157">
        <f t="shared" si="51"/>
        <v>0.04246618433469645</v>
      </c>
      <c r="W82" s="157">
        <f t="shared" si="52"/>
        <v>0.020115665074176513</v>
      </c>
      <c r="X82" s="157">
        <f t="shared" si="53"/>
        <v>0.015559358954411077</v>
      </c>
      <c r="Y82" s="158">
        <f t="shared" si="54"/>
        <v>0.022058012573067165</v>
      </c>
      <c r="Z82" s="157">
        <f t="shared" si="60"/>
        <v>0.013077075490390331</v>
      </c>
      <c r="AA82" s="157">
        <f t="shared" si="55"/>
        <v>0.005843559562567826</v>
      </c>
      <c r="AB82" s="157">
        <f t="shared" si="56"/>
        <v>0.004340277777777778</v>
      </c>
      <c r="AC82" s="157">
        <f t="shared" si="57"/>
        <v>0.0055671537926235215</v>
      </c>
      <c r="AD82" s="157">
        <f t="shared" si="58"/>
        <v>0.003460479748328746</v>
      </c>
      <c r="AE82" s="157">
        <f t="shared" si="59"/>
        <v>0.003823773898586866</v>
      </c>
    </row>
    <row r="83" spans="1:31" ht="12.75">
      <c r="A83" s="13" t="str">
        <f t="shared" si="30"/>
        <v> Limpopo</v>
      </c>
      <c r="B83" s="134">
        <f t="shared" si="31"/>
        <v>0.14004914004914004</v>
      </c>
      <c r="C83" s="134">
        <f t="shared" si="32"/>
        <v>0.11003861003861004</v>
      </c>
      <c r="D83" s="134">
        <f t="shared" si="33"/>
        <v>0.1289198606271777</v>
      </c>
      <c r="E83" s="134">
        <f t="shared" si="34"/>
        <v>0.09513274336283185</v>
      </c>
      <c r="F83" s="134">
        <f t="shared" si="35"/>
        <v>0.07544306202868402</v>
      </c>
      <c r="G83" s="134">
        <f t="shared" si="36"/>
        <v>0.0754426018337671</v>
      </c>
      <c r="H83" s="134">
        <f t="shared" si="37"/>
        <v>0.143435414667299</v>
      </c>
      <c r="I83" s="134">
        <f t="shared" si="38"/>
        <v>0.12598334542212924</v>
      </c>
      <c r="J83" s="134">
        <f t="shared" si="39"/>
        <v>0.12598275862068967</v>
      </c>
      <c r="K83" s="134">
        <f t="shared" si="40"/>
        <v>0.08564579256360079</v>
      </c>
      <c r="L83" s="134">
        <f t="shared" si="41"/>
        <v>0.033816425120772944</v>
      </c>
      <c r="M83" s="134">
        <f t="shared" si="42"/>
        <v>0.0706446322694588</v>
      </c>
      <c r="N83" s="134">
        <f t="shared" si="43"/>
        <v>0.05558803515464017</v>
      </c>
      <c r="O83" s="134">
        <f t="shared" si="44"/>
        <v>0.05992419589219637</v>
      </c>
      <c r="P83" s="134">
        <f t="shared" si="45"/>
        <v>0.06101080056063978</v>
      </c>
      <c r="Q83" s="134">
        <f t="shared" si="46"/>
        <v>0.04716981132075472</v>
      </c>
      <c r="R83" s="134">
        <f t="shared" si="47"/>
        <v>0.08695652173913043</v>
      </c>
      <c r="S83" s="134">
        <f t="shared" si="48"/>
        <v>0.09947511005756857</v>
      </c>
      <c r="T83" s="157">
        <f t="shared" si="49"/>
        <v>0.0948316737790422</v>
      </c>
      <c r="U83" s="157">
        <f t="shared" si="50"/>
        <v>0.12404749246854511</v>
      </c>
      <c r="V83" s="157">
        <f t="shared" si="51"/>
        <v>0.1415539477823215</v>
      </c>
      <c r="W83" s="157">
        <f t="shared" si="52"/>
        <v>0.1885843600704048</v>
      </c>
      <c r="X83" s="157">
        <f t="shared" si="53"/>
        <v>0.15248171775322855</v>
      </c>
      <c r="Y83" s="158">
        <f t="shared" si="54"/>
        <v>0.22058012573067165</v>
      </c>
      <c r="Z83" s="157">
        <f t="shared" si="60"/>
        <v>0.196156132355855</v>
      </c>
      <c r="AA83" s="157">
        <f t="shared" si="55"/>
        <v>0.15026296018031554</v>
      </c>
      <c r="AB83" s="157">
        <f t="shared" si="56"/>
        <v>0.1423611111111111</v>
      </c>
      <c r="AC83" s="157">
        <f t="shared" si="57"/>
        <v>0.09046624913013222</v>
      </c>
      <c r="AD83" s="157">
        <f t="shared" si="58"/>
        <v>0.1415650806134487</v>
      </c>
      <c r="AE83" s="157">
        <f t="shared" si="59"/>
        <v>0.07481296758104738</v>
      </c>
    </row>
    <row r="84" spans="1:31" ht="12.75">
      <c r="A84" s="13" t="str">
        <f t="shared" si="30"/>
        <v> Gauteng</v>
      </c>
      <c r="B84" s="134">
        <f t="shared" si="31"/>
        <v>0.036855036855036855</v>
      </c>
      <c r="C84" s="134">
        <f t="shared" si="32"/>
        <v>0.04826254826254826</v>
      </c>
      <c r="D84" s="134">
        <f t="shared" si="33"/>
        <v>0.0627177700348432</v>
      </c>
      <c r="E84" s="134">
        <f t="shared" si="34"/>
        <v>0.08185840707964602</v>
      </c>
      <c r="F84" s="134">
        <f t="shared" si="35"/>
        <v>0.06023343268057529</v>
      </c>
      <c r="G84" s="134">
        <f t="shared" si="36"/>
        <v>0.060233645593879774</v>
      </c>
      <c r="H84" s="134">
        <f t="shared" si="37"/>
        <v>0.06745321946428771</v>
      </c>
      <c r="I84" s="134">
        <f t="shared" si="38"/>
        <v>0.012791097383063516</v>
      </c>
      <c r="J84" s="134">
        <f t="shared" si="39"/>
        <v>0.012790948275862067</v>
      </c>
      <c r="K84" s="134">
        <f t="shared" si="40"/>
        <v>0.015074363992172211</v>
      </c>
      <c r="L84" s="134">
        <f t="shared" si="41"/>
        <v>0.014492753623188406</v>
      </c>
      <c r="M84" s="134">
        <f t="shared" si="42"/>
        <v>0.015138135486312602</v>
      </c>
      <c r="N84" s="134">
        <f t="shared" si="43"/>
        <v>0.01380116734873825</v>
      </c>
      <c r="O84" s="134">
        <f t="shared" si="44"/>
        <v>0.01797725876765891</v>
      </c>
      <c r="P84" s="134">
        <f t="shared" si="45"/>
        <v>0.022260697501855057</v>
      </c>
      <c r="Q84" s="134">
        <f t="shared" si="46"/>
        <v>0.03264150943396227</v>
      </c>
      <c r="R84" s="134">
        <f t="shared" si="47"/>
        <v>0.021739130434782608</v>
      </c>
      <c r="S84" s="134">
        <f t="shared" si="48"/>
        <v>0.02328140873687775</v>
      </c>
      <c r="T84" s="157">
        <f t="shared" si="49"/>
        <v>0.02212739054844318</v>
      </c>
      <c r="U84" s="157">
        <f t="shared" si="50"/>
        <v>0.01063264221158958</v>
      </c>
      <c r="V84" s="157">
        <f t="shared" si="51"/>
        <v>0.011009751494180561</v>
      </c>
      <c r="W84" s="157">
        <f t="shared" si="52"/>
        <v>0.008800603469952224</v>
      </c>
      <c r="X84" s="157">
        <f t="shared" si="53"/>
        <v>0.006223743581764431</v>
      </c>
      <c r="Y84" s="158">
        <f t="shared" si="54"/>
        <v>0.006617403771920149</v>
      </c>
      <c r="Z84" s="157">
        <f t="shared" si="60"/>
        <v>0.007727362789776105</v>
      </c>
      <c r="AA84" s="157">
        <f t="shared" si="55"/>
        <v>0.005008765339343852</v>
      </c>
      <c r="AB84" s="157">
        <f t="shared" si="56"/>
        <v>0.010416666666666666</v>
      </c>
      <c r="AC84" s="157">
        <f t="shared" si="57"/>
        <v>0.0055671537926235215</v>
      </c>
      <c r="AD84" s="157">
        <f t="shared" si="58"/>
        <v>0.0047188360204482895</v>
      </c>
      <c r="AE84" s="157">
        <f t="shared" si="59"/>
        <v>0.00914380714879468</v>
      </c>
    </row>
    <row r="85" spans="1:31" ht="13.5" customHeight="1">
      <c r="A85" s="13" t="str">
        <f t="shared" si="30"/>
        <v> Noordwes/North West</v>
      </c>
      <c r="B85" s="134">
        <f t="shared" si="31"/>
        <v>0.2702702702702703</v>
      </c>
      <c r="C85" s="134">
        <f t="shared" si="32"/>
        <v>0.2953667953667954</v>
      </c>
      <c r="D85" s="134">
        <f t="shared" si="33"/>
        <v>0.2700348432055749</v>
      </c>
      <c r="E85" s="134">
        <f t="shared" si="34"/>
        <v>0.25</v>
      </c>
      <c r="F85" s="134">
        <f t="shared" si="35"/>
        <v>0.27183805732802596</v>
      </c>
      <c r="G85" s="134">
        <f t="shared" si="36"/>
        <v>0.2718394746901395</v>
      </c>
      <c r="H85" s="134">
        <f t="shared" si="37"/>
        <v>0.2706232052368807</v>
      </c>
      <c r="I85" s="134">
        <f t="shared" si="38"/>
        <v>0.39892039651250577</v>
      </c>
      <c r="J85" s="134">
        <f t="shared" si="39"/>
        <v>0.39892025862068964</v>
      </c>
      <c r="K85" s="134">
        <f t="shared" si="40"/>
        <v>0.470628180039139</v>
      </c>
      <c r="L85" s="134">
        <f t="shared" si="41"/>
        <v>0.3641304347826087</v>
      </c>
      <c r="M85" s="134">
        <f t="shared" si="42"/>
        <v>0.40368361296833605</v>
      </c>
      <c r="N85" s="134">
        <f t="shared" si="43"/>
        <v>0.5175437755776844</v>
      </c>
      <c r="O85" s="134">
        <f t="shared" si="44"/>
        <v>0.4194693712453746</v>
      </c>
      <c r="P85" s="134">
        <f t="shared" si="45"/>
        <v>0.3710116250309176</v>
      </c>
      <c r="Q85" s="134">
        <f t="shared" si="46"/>
        <v>0.4528301886792453</v>
      </c>
      <c r="R85" s="134">
        <f t="shared" si="47"/>
        <v>0.42391304347826086</v>
      </c>
      <c r="S85" s="134">
        <f t="shared" si="48"/>
        <v>0.42329834067050454</v>
      </c>
      <c r="T85" s="157">
        <f t="shared" si="49"/>
        <v>0.41093725304251616</v>
      </c>
      <c r="U85" s="157">
        <f t="shared" si="50"/>
        <v>0.354421407052986</v>
      </c>
      <c r="V85" s="157">
        <f t="shared" si="51"/>
        <v>0.3617489776659327</v>
      </c>
      <c r="W85" s="157">
        <f t="shared" si="52"/>
        <v>0.33945184812672863</v>
      </c>
      <c r="X85" s="157">
        <f t="shared" si="53"/>
        <v>0.3578652559514548</v>
      </c>
      <c r="Y85" s="158">
        <f t="shared" si="54"/>
        <v>0.3308701885960075</v>
      </c>
      <c r="Z85" s="157">
        <f t="shared" si="60"/>
        <v>0.346740638002774</v>
      </c>
      <c r="AA85" s="157">
        <f t="shared" si="55"/>
        <v>0.36897904666499703</v>
      </c>
      <c r="AB85" s="157">
        <f t="shared" si="56"/>
        <v>0.3472222222222222</v>
      </c>
      <c r="AC85" s="157">
        <f t="shared" si="57"/>
        <v>0.3409881697981907</v>
      </c>
      <c r="AD85" s="157">
        <f t="shared" si="58"/>
        <v>0.33031852143138024</v>
      </c>
      <c r="AE85" s="157">
        <f t="shared" si="59"/>
        <v>0.3873649210307564</v>
      </c>
    </row>
    <row r="86" spans="1:31" ht="12.75">
      <c r="A86" s="9"/>
      <c r="B86" s="9"/>
      <c r="C86" s="57"/>
      <c r="D86" s="98"/>
      <c r="E86" s="65"/>
      <c r="F86" s="64"/>
      <c r="G86" s="65"/>
      <c r="H86" s="40"/>
      <c r="I86" s="41"/>
      <c r="J86" s="41"/>
      <c r="K86" s="41"/>
      <c r="L86" s="42"/>
      <c r="M86" s="47"/>
      <c r="N86" s="47"/>
      <c r="O86" s="47"/>
      <c r="P86" s="47"/>
      <c r="Q86" s="47"/>
      <c r="R86" s="47"/>
      <c r="S86" s="47"/>
      <c r="T86" s="159"/>
      <c r="U86" s="159"/>
      <c r="V86" s="159"/>
      <c r="W86" s="159"/>
      <c r="X86" s="160"/>
      <c r="Y86" s="160"/>
      <c r="Z86" s="159"/>
      <c r="AA86" s="159"/>
      <c r="AB86" s="159"/>
      <c r="AC86" s="159"/>
      <c r="AD86" s="159"/>
      <c r="AE86" s="159"/>
    </row>
    <row r="87" spans="1:31" ht="12.75">
      <c r="A87" s="50" t="s">
        <v>27</v>
      </c>
      <c r="B87" s="44">
        <f>SUM(B77:B85)</f>
        <v>1</v>
      </c>
      <c r="C87" s="44">
        <f aca="true" t="shared" si="61" ref="C87:Y87">SUM(C77:C85)</f>
        <v>1</v>
      </c>
      <c r="D87" s="44">
        <f t="shared" si="61"/>
        <v>1</v>
      </c>
      <c r="E87" s="44">
        <f t="shared" si="61"/>
        <v>1</v>
      </c>
      <c r="F87" s="44">
        <f t="shared" si="61"/>
        <v>1</v>
      </c>
      <c r="G87" s="44">
        <f t="shared" si="61"/>
        <v>1.0000000000000002</v>
      </c>
      <c r="H87" s="44">
        <f t="shared" si="61"/>
        <v>1</v>
      </c>
      <c r="I87" s="44">
        <f t="shared" si="61"/>
        <v>1</v>
      </c>
      <c r="J87" s="44">
        <f t="shared" si="61"/>
        <v>1</v>
      </c>
      <c r="K87" s="44">
        <f t="shared" si="61"/>
        <v>1</v>
      </c>
      <c r="L87" s="44">
        <f t="shared" si="61"/>
        <v>1</v>
      </c>
      <c r="M87" s="44">
        <f t="shared" si="61"/>
        <v>1</v>
      </c>
      <c r="N87" s="44">
        <f t="shared" si="61"/>
        <v>1.0000000000000002</v>
      </c>
      <c r="O87" s="44">
        <f t="shared" si="61"/>
        <v>0.9999999999999998</v>
      </c>
      <c r="P87" s="44">
        <f t="shared" si="61"/>
        <v>1</v>
      </c>
      <c r="Q87" s="44">
        <f t="shared" si="61"/>
        <v>1</v>
      </c>
      <c r="R87" s="44">
        <f t="shared" si="61"/>
        <v>1</v>
      </c>
      <c r="S87" s="44">
        <f t="shared" si="61"/>
        <v>1</v>
      </c>
      <c r="T87" s="161">
        <f t="shared" si="61"/>
        <v>0.9999999999999998</v>
      </c>
      <c r="U87" s="161">
        <f t="shared" si="61"/>
        <v>1</v>
      </c>
      <c r="V87" s="161">
        <f t="shared" si="61"/>
        <v>1.0000000000000002</v>
      </c>
      <c r="W87" s="161">
        <f t="shared" si="61"/>
        <v>1</v>
      </c>
      <c r="X87" s="161">
        <f t="shared" si="61"/>
        <v>1</v>
      </c>
      <c r="Y87" s="162">
        <f t="shared" si="61"/>
        <v>0.9999999999999999</v>
      </c>
      <c r="Z87" s="163">
        <f aca="true" t="shared" si="62" ref="Z87:AE87">SUM(Z77:Z85)</f>
        <v>1.0000000000000002</v>
      </c>
      <c r="AA87" s="163">
        <f t="shared" si="62"/>
        <v>0.9999999999999999</v>
      </c>
      <c r="AB87" s="163">
        <f t="shared" si="62"/>
        <v>1</v>
      </c>
      <c r="AC87" s="163">
        <f t="shared" si="62"/>
        <v>1</v>
      </c>
      <c r="AD87" s="163">
        <f t="shared" si="62"/>
        <v>1.0000000000000002</v>
      </c>
      <c r="AE87" s="163">
        <f t="shared" si="62"/>
        <v>1</v>
      </c>
    </row>
    <row r="88" spans="1:31" ht="12.75">
      <c r="A88" s="18"/>
      <c r="B88" s="18"/>
      <c r="C88" s="58"/>
      <c r="D88" s="21"/>
      <c r="E88" s="53"/>
      <c r="F88" s="58"/>
      <c r="G88" s="53"/>
      <c r="H88" s="19"/>
      <c r="I88" s="20"/>
      <c r="J88" s="20"/>
      <c r="K88" s="20"/>
      <c r="L88" s="21"/>
      <c r="M88" s="21"/>
      <c r="N88" s="21"/>
      <c r="O88" s="21"/>
      <c r="P88" s="21"/>
      <c r="Q88" s="21"/>
      <c r="R88" s="21"/>
      <c r="S88" s="21"/>
      <c r="T88" s="164"/>
      <c r="U88" s="164"/>
      <c r="V88" s="164"/>
      <c r="W88" s="164"/>
      <c r="X88" s="165"/>
      <c r="Y88" s="165"/>
      <c r="Z88" s="164"/>
      <c r="AA88" s="166"/>
      <c r="AB88" s="166"/>
      <c r="AC88" s="166"/>
      <c r="AD88" s="166"/>
      <c r="AE88" s="166"/>
    </row>
  </sheetData>
  <sheetProtection/>
  <printOptions/>
  <pageMargins left="0.7874015748031497" right="0.7874015748031497" top="0" bottom="0" header="0.5118110236220472" footer="0.5118110236220472"/>
  <pageSetup fitToHeight="1" fitToWidth="1" horizontalDpi="300" verticalDpi="300" orientation="landscape" scale="68" r:id="rId1"/>
  <ignoredErrors>
    <ignoredError sqref="T86:AD87 B77:S87 T77:AA77 T78:AA8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F65"/>
  <sheetViews>
    <sheetView zoomScale="70" zoomScaleNormal="70" zoomScalePageLayoutView="0" workbookViewId="0" topLeftCell="A13">
      <selection activeCell="Y31" sqref="Y31"/>
    </sheetView>
  </sheetViews>
  <sheetFormatPr defaultColWidth="9.7109375" defaultRowHeight="12.75"/>
  <cols>
    <col min="1" max="1" width="39.421875" style="103" customWidth="1"/>
    <col min="2" max="2" width="12.8515625" style="118" hidden="1" customWidth="1"/>
    <col min="3" max="3" width="13.57421875" style="118" hidden="1" customWidth="1"/>
    <col min="4" max="7" width="11.421875" style="118" hidden="1" customWidth="1"/>
    <col min="8" max="9" width="12.00390625" style="103" hidden="1" customWidth="1"/>
    <col min="10" max="10" width="12.57421875" style="103" customWidth="1"/>
    <col min="11" max="11" width="12.57421875" style="103" bestFit="1" customWidth="1"/>
    <col min="12" max="13" width="12.140625" style="103" bestFit="1" customWidth="1"/>
    <col min="14" max="15" width="10.421875" style="103" customWidth="1"/>
    <col min="16" max="16" width="12.140625" style="103" bestFit="1" customWidth="1"/>
    <col min="17" max="17" width="13.8515625" style="103" bestFit="1" customWidth="1"/>
    <col min="18" max="21" width="10.421875" style="103" customWidth="1"/>
    <col min="22" max="22" width="2.28125" style="103" customWidth="1"/>
    <col min="23" max="23" width="11.57421875" style="103" customWidth="1"/>
    <col min="24" max="24" width="3.140625" style="103" customWidth="1"/>
    <col min="25" max="28" width="11.57421875" style="103" customWidth="1"/>
    <col min="29" max="29" width="9.7109375" style="103" customWidth="1"/>
    <col min="30" max="38" width="11.57421875" style="103" customWidth="1"/>
    <col min="39" max="16384" width="9.7109375" style="103" customWidth="1"/>
  </cols>
  <sheetData>
    <row r="1" spans="1:5" ht="14.25" customHeight="1">
      <c r="A1" s="102" t="s">
        <v>56</v>
      </c>
      <c r="B1" s="117"/>
      <c r="C1" s="117"/>
      <c r="D1" s="117"/>
      <c r="E1" s="117"/>
    </row>
    <row r="3" spans="1:5" ht="15">
      <c r="A3" s="104" t="s">
        <v>91</v>
      </c>
      <c r="B3" s="119"/>
      <c r="C3" s="119"/>
      <c r="D3" s="119"/>
      <c r="E3" s="119"/>
    </row>
    <row r="4" spans="1:5" ht="12">
      <c r="A4" s="105"/>
      <c r="B4" s="119"/>
      <c r="C4" s="119"/>
      <c r="D4" s="119"/>
      <c r="E4" s="119"/>
    </row>
    <row r="5" spans="1:5" ht="12">
      <c r="A5" s="106"/>
      <c r="B5" s="120"/>
      <c r="C5" s="120"/>
      <c r="D5" s="120"/>
      <c r="E5" s="120"/>
    </row>
    <row r="6" spans="1:12" ht="12.75">
      <c r="A6" s="107" t="s">
        <v>59</v>
      </c>
      <c r="B6" s="121"/>
      <c r="C6" s="121"/>
      <c r="D6" s="121"/>
      <c r="E6" s="121"/>
      <c r="F6" s="1"/>
      <c r="L6" s="1"/>
    </row>
    <row r="7" spans="1:18" ht="12.75">
      <c r="A7" s="108" t="s">
        <v>31</v>
      </c>
      <c r="B7" s="1" t="s">
        <v>69</v>
      </c>
      <c r="C7" s="1" t="s">
        <v>70</v>
      </c>
      <c r="D7" s="1" t="s">
        <v>72</v>
      </c>
      <c r="E7" s="1" t="s">
        <v>73</v>
      </c>
      <c r="F7" s="1" t="s">
        <v>74</v>
      </c>
      <c r="G7" s="1" t="s">
        <v>75</v>
      </c>
      <c r="H7" s="1" t="s">
        <v>76</v>
      </c>
      <c r="I7" s="1" t="s">
        <v>77</v>
      </c>
      <c r="J7" s="1" t="s">
        <v>80</v>
      </c>
      <c r="K7" s="1" t="s">
        <v>81</v>
      </c>
      <c r="L7" s="1" t="s">
        <v>82</v>
      </c>
      <c r="M7" s="1" t="s">
        <v>83</v>
      </c>
      <c r="N7" s="1" t="s">
        <v>84</v>
      </c>
      <c r="O7" s="1" t="s">
        <v>85</v>
      </c>
      <c r="P7" s="60" t="s">
        <v>86</v>
      </c>
      <c r="Q7" s="1" t="s">
        <v>87</v>
      </c>
      <c r="R7" s="1" t="s">
        <v>89</v>
      </c>
    </row>
    <row r="8" spans="1:18" ht="12.75">
      <c r="A8" s="109"/>
      <c r="B8" s="77" t="s">
        <v>68</v>
      </c>
      <c r="C8" s="77" t="s">
        <v>68</v>
      </c>
      <c r="D8" s="77" t="s">
        <v>68</v>
      </c>
      <c r="E8" s="77" t="s">
        <v>68</v>
      </c>
      <c r="F8" s="77" t="s">
        <v>68</v>
      </c>
      <c r="G8" s="77" t="s">
        <v>68</v>
      </c>
      <c r="H8" s="77" t="s">
        <v>68</v>
      </c>
      <c r="I8" s="77" t="s">
        <v>68</v>
      </c>
      <c r="J8" s="77" t="s">
        <v>88</v>
      </c>
      <c r="K8" s="77" t="s">
        <v>88</v>
      </c>
      <c r="L8" s="77" t="s">
        <v>88</v>
      </c>
      <c r="M8" s="77" t="s">
        <v>88</v>
      </c>
      <c r="N8" s="77" t="s">
        <v>88</v>
      </c>
      <c r="O8" s="77" t="s">
        <v>88</v>
      </c>
      <c r="P8" s="77" t="s">
        <v>88</v>
      </c>
      <c r="Q8" s="77" t="s">
        <v>88</v>
      </c>
      <c r="R8" s="77" t="s">
        <v>88</v>
      </c>
    </row>
    <row r="9" spans="1:18" ht="12.75">
      <c r="A9" s="110" t="s">
        <v>5</v>
      </c>
      <c r="B9" s="24" t="s">
        <v>6</v>
      </c>
      <c r="C9" s="24" t="s">
        <v>6</v>
      </c>
      <c r="D9" s="24" t="s">
        <v>6</v>
      </c>
      <c r="E9" s="24" t="s">
        <v>6</v>
      </c>
      <c r="F9" s="24" t="s">
        <v>6</v>
      </c>
      <c r="G9" s="24" t="s">
        <v>6</v>
      </c>
      <c r="H9" s="24" t="s">
        <v>6</v>
      </c>
      <c r="I9" s="24" t="s">
        <v>6</v>
      </c>
      <c r="J9" s="24" t="s">
        <v>6</v>
      </c>
      <c r="K9" s="24" t="s">
        <v>6</v>
      </c>
      <c r="L9" s="24" t="s">
        <v>6</v>
      </c>
      <c r="M9" s="24" t="s">
        <v>6</v>
      </c>
      <c r="N9" s="24" t="s">
        <v>6</v>
      </c>
      <c r="O9" s="24" t="s">
        <v>6</v>
      </c>
      <c r="P9" s="24" t="s">
        <v>6</v>
      </c>
      <c r="Q9" s="24" t="s">
        <v>6</v>
      </c>
      <c r="R9" s="24" t="s">
        <v>6</v>
      </c>
    </row>
    <row r="10" spans="1:18" ht="12.75">
      <c r="A10" s="111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</row>
    <row r="11" spans="1:18" ht="12.75">
      <c r="A11" s="112" t="s">
        <v>48</v>
      </c>
      <c r="B11" s="86">
        <v>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79"/>
      <c r="K11" s="79">
        <v>0</v>
      </c>
      <c r="L11" s="79">
        <v>0</v>
      </c>
      <c r="M11" s="79"/>
      <c r="N11" s="79"/>
      <c r="O11" s="79"/>
      <c r="P11" s="79"/>
      <c r="Q11" s="79"/>
      <c r="R11" s="79"/>
    </row>
    <row r="12" spans="1:18" ht="12.75">
      <c r="A12" s="112" t="s">
        <v>49</v>
      </c>
      <c r="B12" s="86">
        <v>0</v>
      </c>
      <c r="C12" s="86">
        <v>0.2</v>
      </c>
      <c r="D12" s="86">
        <v>0.2</v>
      </c>
      <c r="E12" s="86">
        <v>0.2</v>
      </c>
      <c r="F12" s="86">
        <v>0.2</v>
      </c>
      <c r="G12" s="86">
        <v>0.2</v>
      </c>
      <c r="H12" s="86">
        <v>0.2</v>
      </c>
      <c r="I12" s="86">
        <v>0.2</v>
      </c>
      <c r="J12" s="79"/>
      <c r="K12" s="79">
        <v>0.5</v>
      </c>
      <c r="L12" s="79">
        <v>0.5</v>
      </c>
      <c r="M12" s="79"/>
      <c r="N12" s="79"/>
      <c r="O12" s="79"/>
      <c r="P12" s="79"/>
      <c r="Q12" s="79"/>
      <c r="R12" s="79"/>
    </row>
    <row r="13" spans="1:18" ht="12.75">
      <c r="A13" s="112" t="s">
        <v>50</v>
      </c>
      <c r="B13" s="86">
        <v>220</v>
      </c>
      <c r="C13" s="86">
        <v>220</v>
      </c>
      <c r="D13" s="86">
        <v>220</v>
      </c>
      <c r="E13" s="86">
        <v>220</v>
      </c>
      <c r="F13" s="86">
        <v>220</v>
      </c>
      <c r="G13" s="86">
        <v>220</v>
      </c>
      <c r="H13" s="86">
        <v>220</v>
      </c>
      <c r="I13" s="86">
        <v>220</v>
      </c>
      <c r="J13" s="79"/>
      <c r="K13" s="79">
        <v>375</v>
      </c>
      <c r="L13" s="79">
        <v>400</v>
      </c>
      <c r="M13" s="79"/>
      <c r="N13" s="79"/>
      <c r="O13" s="79"/>
      <c r="P13" s="79"/>
      <c r="Q13" s="79"/>
      <c r="R13" s="79"/>
    </row>
    <row r="14" spans="1:18" ht="12.75">
      <c r="A14" s="112" t="s">
        <v>51</v>
      </c>
      <c r="B14" s="86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79"/>
      <c r="K14" s="79">
        <v>0</v>
      </c>
      <c r="L14" s="79">
        <v>0</v>
      </c>
      <c r="M14" s="79"/>
      <c r="N14" s="79"/>
      <c r="O14" s="79"/>
      <c r="P14" s="79"/>
      <c r="Q14" s="79"/>
      <c r="R14" s="79"/>
    </row>
    <row r="15" spans="1:18" ht="12.75">
      <c r="A15" s="112" t="s">
        <v>7</v>
      </c>
      <c r="B15" s="86">
        <v>0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79"/>
      <c r="K15" s="79">
        <v>0</v>
      </c>
      <c r="L15" s="79">
        <v>0</v>
      </c>
      <c r="M15" s="79"/>
      <c r="N15" s="79"/>
      <c r="O15" s="79"/>
      <c r="P15" s="79"/>
      <c r="Q15" s="79"/>
      <c r="R15" s="79"/>
    </row>
    <row r="16" spans="1:18" ht="12.75">
      <c r="A16" s="112" t="s">
        <v>8</v>
      </c>
      <c r="B16" s="86">
        <v>6.6</v>
      </c>
      <c r="C16" s="86">
        <v>6.6</v>
      </c>
      <c r="D16" s="86">
        <v>6.6</v>
      </c>
      <c r="E16" s="86">
        <v>6.6</v>
      </c>
      <c r="F16" s="86">
        <v>6.6</v>
      </c>
      <c r="G16" s="86">
        <v>6.6</v>
      </c>
      <c r="H16" s="86">
        <v>6.6</v>
      </c>
      <c r="I16" s="86">
        <v>6.6</v>
      </c>
      <c r="J16" s="79"/>
      <c r="K16" s="79">
        <v>3</v>
      </c>
      <c r="L16" s="79">
        <v>4</v>
      </c>
      <c r="M16" s="79"/>
      <c r="N16" s="79"/>
      <c r="O16" s="79"/>
      <c r="P16" s="79"/>
      <c r="Q16" s="79"/>
      <c r="R16" s="79"/>
    </row>
    <row r="17" spans="1:18" ht="12.75">
      <c r="A17" s="112" t="s">
        <v>52</v>
      </c>
      <c r="B17" s="86">
        <v>99</v>
      </c>
      <c r="C17" s="86">
        <v>99</v>
      </c>
      <c r="D17" s="86">
        <v>99</v>
      </c>
      <c r="E17" s="86">
        <v>99</v>
      </c>
      <c r="F17" s="86">
        <v>99</v>
      </c>
      <c r="G17" s="86">
        <v>99</v>
      </c>
      <c r="H17" s="86">
        <v>99</v>
      </c>
      <c r="I17" s="86">
        <v>99</v>
      </c>
      <c r="J17" s="79"/>
      <c r="K17" s="79">
        <v>65</v>
      </c>
      <c r="L17" s="79">
        <v>65</v>
      </c>
      <c r="M17" s="79"/>
      <c r="N17" s="79"/>
      <c r="O17" s="79"/>
      <c r="P17" s="79"/>
      <c r="Q17" s="79"/>
      <c r="R17" s="79"/>
    </row>
    <row r="18" spans="1:18" ht="12.75">
      <c r="A18" s="112" t="s">
        <v>9</v>
      </c>
      <c r="B18" s="86">
        <v>3.9</v>
      </c>
      <c r="C18" s="86">
        <v>3.9</v>
      </c>
      <c r="D18" s="86">
        <v>3.9</v>
      </c>
      <c r="E18" s="86">
        <v>3.9</v>
      </c>
      <c r="F18" s="86">
        <v>3.9</v>
      </c>
      <c r="G18" s="86">
        <v>3.9</v>
      </c>
      <c r="H18" s="86">
        <v>3.9</v>
      </c>
      <c r="I18" s="86">
        <v>3.9</v>
      </c>
      <c r="J18" s="79"/>
      <c r="K18" s="79">
        <v>4</v>
      </c>
      <c r="L18" s="79">
        <v>4</v>
      </c>
      <c r="M18" s="79"/>
      <c r="N18" s="79"/>
      <c r="O18" s="79"/>
      <c r="P18" s="79"/>
      <c r="Q18" s="79"/>
      <c r="R18" s="79"/>
    </row>
    <row r="19" spans="1:18" ht="12.75">
      <c r="A19" s="112" t="s">
        <v>53</v>
      </c>
      <c r="B19" s="86">
        <v>175</v>
      </c>
      <c r="C19" s="86">
        <v>175</v>
      </c>
      <c r="D19" s="86">
        <v>175</v>
      </c>
      <c r="E19" s="86">
        <v>175</v>
      </c>
      <c r="F19" s="86">
        <v>175</v>
      </c>
      <c r="G19" s="86">
        <v>175</v>
      </c>
      <c r="H19" s="86">
        <v>175</v>
      </c>
      <c r="I19" s="86">
        <v>175</v>
      </c>
      <c r="J19" s="79"/>
      <c r="K19" s="79">
        <v>240</v>
      </c>
      <c r="L19" s="79">
        <v>245</v>
      </c>
      <c r="M19" s="79"/>
      <c r="N19" s="79"/>
      <c r="O19" s="79"/>
      <c r="P19" s="79"/>
      <c r="Q19" s="79"/>
      <c r="R19" s="79"/>
    </row>
    <row r="20" spans="1:18" ht="12.75">
      <c r="A20" s="111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</row>
    <row r="21" spans="1:240" ht="12.75">
      <c r="A21" s="113" t="s">
        <v>54</v>
      </c>
      <c r="B21" s="80">
        <f aca="true" t="shared" si="0" ref="B21:G21">SUM(B11:B19)</f>
        <v>504.5</v>
      </c>
      <c r="C21" s="80">
        <f t="shared" si="0"/>
        <v>504.69999999999993</v>
      </c>
      <c r="D21" s="80">
        <f t="shared" si="0"/>
        <v>504.69999999999993</v>
      </c>
      <c r="E21" s="80">
        <f t="shared" si="0"/>
        <v>504.69999999999993</v>
      </c>
      <c r="F21" s="80">
        <f t="shared" si="0"/>
        <v>504.69999999999993</v>
      </c>
      <c r="G21" s="80">
        <f t="shared" si="0"/>
        <v>504.69999999999993</v>
      </c>
      <c r="H21" s="80">
        <f aca="true" t="shared" si="1" ref="H21:N21">SUM(H11:H19)</f>
        <v>504.69999999999993</v>
      </c>
      <c r="I21" s="80">
        <f t="shared" si="1"/>
        <v>504.69999999999993</v>
      </c>
      <c r="J21" s="80">
        <v>614</v>
      </c>
      <c r="K21" s="80">
        <f t="shared" si="1"/>
        <v>687.5</v>
      </c>
      <c r="L21" s="80">
        <f t="shared" si="1"/>
        <v>718.5</v>
      </c>
      <c r="M21" s="80">
        <f t="shared" si="1"/>
        <v>0</v>
      </c>
      <c r="N21" s="80">
        <f t="shared" si="1"/>
        <v>0</v>
      </c>
      <c r="O21" s="80"/>
      <c r="P21" s="80"/>
      <c r="Q21" s="80"/>
      <c r="R21" s="80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</row>
    <row r="22" spans="1:18" ht="12.75">
      <c r="A22" s="115"/>
      <c r="B22" s="123"/>
      <c r="C22" s="123"/>
      <c r="D22" s="123"/>
      <c r="E22" s="123"/>
      <c r="F22" s="124"/>
      <c r="G22" s="124"/>
      <c r="H22" s="124"/>
      <c r="I22" s="124"/>
      <c r="J22" s="58"/>
      <c r="K22" s="58"/>
      <c r="L22" s="58"/>
      <c r="M22" s="58"/>
      <c r="N22" s="58"/>
      <c r="O22" s="58"/>
      <c r="P22" s="155"/>
      <c r="Q22" s="58"/>
      <c r="R22" s="58"/>
    </row>
    <row r="23" spans="8:11" ht="12.75">
      <c r="H23" s="118"/>
      <c r="I23" s="118"/>
      <c r="J23" s="2"/>
      <c r="K23" s="2"/>
    </row>
    <row r="24" spans="8:11" ht="12.75">
      <c r="H24" s="118"/>
      <c r="I24" s="118"/>
      <c r="J24" s="2"/>
      <c r="K24" s="2"/>
    </row>
    <row r="25" spans="1:11" ht="12.75">
      <c r="A25" s="116"/>
      <c r="B25" s="125"/>
      <c r="C25" s="125"/>
      <c r="D25" s="125"/>
      <c r="E25" s="125"/>
      <c r="H25" s="118"/>
      <c r="I25" s="118"/>
      <c r="J25" s="2"/>
      <c r="K25" s="2"/>
    </row>
    <row r="26" spans="1:11" ht="12.75">
      <c r="A26" s="116"/>
      <c r="B26" s="125"/>
      <c r="C26" s="125"/>
      <c r="D26" s="125"/>
      <c r="E26" s="125"/>
      <c r="H26" s="118"/>
      <c r="I26" s="118"/>
      <c r="J26" s="2"/>
      <c r="K26" s="2"/>
    </row>
    <row r="27" spans="1:11" ht="12.75">
      <c r="A27" s="107" t="s">
        <v>60</v>
      </c>
      <c r="B27" s="121"/>
      <c r="C27" s="121"/>
      <c r="D27" s="121"/>
      <c r="E27" s="121"/>
      <c r="H27" s="118"/>
      <c r="I27" s="118"/>
      <c r="J27" s="2"/>
      <c r="K27" s="2"/>
    </row>
    <row r="28" spans="1:18" ht="12.75">
      <c r="A28" s="108" t="s">
        <v>57</v>
      </c>
      <c r="B28" s="2" t="str">
        <f aca="true" t="shared" si="2" ref="B28:D29">B7</f>
        <v>1st Estimate</v>
      </c>
      <c r="C28" s="2" t="str">
        <f t="shared" si="2"/>
        <v>2nd Estimate</v>
      </c>
      <c r="D28" s="2" t="str">
        <f t="shared" si="2"/>
        <v>3rd Estimate</v>
      </c>
      <c r="E28" s="2" t="str">
        <f aca="true" t="shared" si="3" ref="E28:G29">E7</f>
        <v>4th Estimate</v>
      </c>
      <c r="F28" s="2" t="str">
        <f t="shared" si="3"/>
        <v>5th Estimate</v>
      </c>
      <c r="G28" s="2" t="str">
        <f t="shared" si="3"/>
        <v>6th Estimate</v>
      </c>
      <c r="H28" s="2" t="str">
        <f aca="true" t="shared" si="4" ref="H28:K29">H7</f>
        <v>7th Estimate</v>
      </c>
      <c r="I28" s="2" t="str">
        <f t="shared" si="4"/>
        <v>Final Estimate</v>
      </c>
      <c r="J28" s="1" t="str">
        <f t="shared" si="4"/>
        <v>1st Forecast</v>
      </c>
      <c r="K28" s="1" t="str">
        <f t="shared" si="4"/>
        <v>2nd Forecast</v>
      </c>
      <c r="L28" s="1" t="s">
        <v>82</v>
      </c>
      <c r="M28" s="1" t="s">
        <v>83</v>
      </c>
      <c r="N28" s="1" t="s">
        <v>84</v>
      </c>
      <c r="O28" s="1" t="str">
        <f aca="true" t="shared" si="5" ref="O28:Q29">O7</f>
        <v>6th Forecast</v>
      </c>
      <c r="P28" s="1" t="str">
        <f t="shared" si="5"/>
        <v>7th Forecast</v>
      </c>
      <c r="Q28" s="1" t="str">
        <f t="shared" si="5"/>
        <v>Final Forecast</v>
      </c>
      <c r="R28" s="1" t="str">
        <f>R7</f>
        <v>1ste Estimate</v>
      </c>
    </row>
    <row r="29" spans="1:18" ht="12.75">
      <c r="A29" s="109"/>
      <c r="B29" s="6" t="str">
        <f t="shared" si="2"/>
        <v>2012/13*</v>
      </c>
      <c r="C29" s="6" t="str">
        <f t="shared" si="2"/>
        <v>2012/13*</v>
      </c>
      <c r="D29" s="6" t="str">
        <f t="shared" si="2"/>
        <v>2012/13*</v>
      </c>
      <c r="E29" s="6" t="str">
        <f t="shared" si="3"/>
        <v>2012/13*</v>
      </c>
      <c r="F29" s="6" t="str">
        <f t="shared" si="3"/>
        <v>2012/13*</v>
      </c>
      <c r="G29" s="6" t="str">
        <f t="shared" si="3"/>
        <v>2012/13*</v>
      </c>
      <c r="H29" s="6" t="str">
        <f t="shared" si="4"/>
        <v>2012/13*</v>
      </c>
      <c r="I29" s="6" t="str">
        <f t="shared" si="4"/>
        <v>2012/13*</v>
      </c>
      <c r="J29" s="4" t="str">
        <f t="shared" si="4"/>
        <v>2014/15*</v>
      </c>
      <c r="K29" s="4" t="str">
        <f t="shared" si="4"/>
        <v>2014/15*</v>
      </c>
      <c r="L29" s="4" t="str">
        <f>L8</f>
        <v>2014/15*</v>
      </c>
      <c r="M29" s="4" t="str">
        <f>M8</f>
        <v>2014/15*</v>
      </c>
      <c r="N29" s="4" t="str">
        <f>N8</f>
        <v>2014/15*</v>
      </c>
      <c r="O29" s="4" t="str">
        <f t="shared" si="5"/>
        <v>2014/15*</v>
      </c>
      <c r="P29" s="4" t="str">
        <f t="shared" si="5"/>
        <v>2014/15*</v>
      </c>
      <c r="Q29" s="4" t="str">
        <f t="shared" si="5"/>
        <v>2014/15*</v>
      </c>
      <c r="R29" s="4" t="str">
        <f>R8</f>
        <v>2014/15*</v>
      </c>
    </row>
    <row r="30" spans="1:18" ht="12.75">
      <c r="A30" s="110" t="s">
        <v>5</v>
      </c>
      <c r="B30" s="81" t="s">
        <v>10</v>
      </c>
      <c r="C30" s="81" t="s">
        <v>10</v>
      </c>
      <c r="D30" s="81" t="s">
        <v>10</v>
      </c>
      <c r="E30" s="81" t="s">
        <v>10</v>
      </c>
      <c r="F30" s="81" t="s">
        <v>10</v>
      </c>
      <c r="G30" s="81" t="s">
        <v>10</v>
      </c>
      <c r="H30" s="81" t="s">
        <v>10</v>
      </c>
      <c r="I30" s="81" t="s">
        <v>10</v>
      </c>
      <c r="J30" s="24" t="s">
        <v>10</v>
      </c>
      <c r="K30" s="24" t="s">
        <v>10</v>
      </c>
      <c r="L30" s="24" t="s">
        <v>10</v>
      </c>
      <c r="M30" s="24" t="s">
        <v>10</v>
      </c>
      <c r="N30" s="24" t="s">
        <v>10</v>
      </c>
      <c r="O30" s="24" t="s">
        <v>10</v>
      </c>
      <c r="P30" s="24" t="s">
        <v>10</v>
      </c>
      <c r="Q30" s="24" t="s">
        <v>10</v>
      </c>
      <c r="R30" s="24" t="s">
        <v>10</v>
      </c>
    </row>
    <row r="31" spans="1:18" ht="12.75">
      <c r="A31" s="111"/>
      <c r="B31" s="67"/>
      <c r="C31" s="67"/>
      <c r="D31" s="67"/>
      <c r="E31" s="67"/>
      <c r="F31" s="67"/>
      <c r="G31" s="67"/>
      <c r="H31" s="67"/>
      <c r="I31" s="67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12.75">
      <c r="A32" s="112" t="s">
        <v>48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/>
      <c r="K32" s="57">
        <v>0</v>
      </c>
      <c r="L32" s="57">
        <v>0</v>
      </c>
      <c r="M32" s="57"/>
      <c r="N32" s="57"/>
      <c r="O32" s="57"/>
      <c r="P32" s="57"/>
      <c r="Q32" s="57"/>
      <c r="R32" s="57"/>
    </row>
    <row r="33" spans="1:18" ht="12.75">
      <c r="A33" s="112" t="s">
        <v>49</v>
      </c>
      <c r="B33" s="57">
        <v>0</v>
      </c>
      <c r="C33" s="57">
        <v>0.1</v>
      </c>
      <c r="D33" s="57">
        <v>0.1</v>
      </c>
      <c r="E33" s="57">
        <v>0.1</v>
      </c>
      <c r="F33" s="57">
        <v>0.1</v>
      </c>
      <c r="G33" s="57">
        <v>0.1</v>
      </c>
      <c r="H33" s="57">
        <v>0.1</v>
      </c>
      <c r="I33" s="57">
        <v>0.1</v>
      </c>
      <c r="J33" s="57"/>
      <c r="K33" s="57">
        <v>0.6</v>
      </c>
      <c r="L33" s="57">
        <v>0.6</v>
      </c>
      <c r="M33" s="57"/>
      <c r="N33" s="57"/>
      <c r="O33" s="57"/>
      <c r="P33" s="57"/>
      <c r="Q33" s="57"/>
      <c r="R33" s="57"/>
    </row>
    <row r="34" spans="1:18" ht="12.75">
      <c r="A34" s="112" t="s">
        <v>50</v>
      </c>
      <c r="B34" s="57">
        <v>308</v>
      </c>
      <c r="C34" s="57">
        <v>275</v>
      </c>
      <c r="D34" s="57">
        <v>275</v>
      </c>
      <c r="E34" s="57">
        <v>275</v>
      </c>
      <c r="F34" s="57">
        <v>286</v>
      </c>
      <c r="G34" s="57">
        <v>297</v>
      </c>
      <c r="H34" s="57">
        <v>297</v>
      </c>
      <c r="I34" s="57">
        <v>297</v>
      </c>
      <c r="J34" s="57"/>
      <c r="K34" s="57">
        <v>393.75</v>
      </c>
      <c r="L34" s="57">
        <v>420</v>
      </c>
      <c r="M34" s="57"/>
      <c r="N34" s="57"/>
      <c r="O34" s="57"/>
      <c r="P34" s="57"/>
      <c r="Q34" s="57"/>
      <c r="R34" s="57"/>
    </row>
    <row r="35" spans="1:18" ht="12.75">
      <c r="A35" s="112" t="s">
        <v>51</v>
      </c>
      <c r="B35" s="57">
        <v>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/>
      <c r="K35" s="57">
        <v>0</v>
      </c>
      <c r="L35" s="57">
        <v>0</v>
      </c>
      <c r="M35" s="57"/>
      <c r="N35" s="57"/>
      <c r="O35" s="57"/>
      <c r="P35" s="57"/>
      <c r="Q35" s="57"/>
      <c r="R35" s="57"/>
    </row>
    <row r="36" spans="1:18" ht="12.75">
      <c r="A36" s="112" t="s">
        <v>7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/>
      <c r="K36" s="57">
        <v>0</v>
      </c>
      <c r="L36" s="57">
        <v>0</v>
      </c>
      <c r="M36" s="57"/>
      <c r="N36" s="57"/>
      <c r="O36" s="57"/>
      <c r="P36" s="57"/>
      <c r="Q36" s="57"/>
      <c r="R36" s="57"/>
    </row>
    <row r="37" spans="1:18" ht="12.75">
      <c r="A37" s="112" t="s">
        <v>8</v>
      </c>
      <c r="B37" s="57">
        <v>10.89</v>
      </c>
      <c r="C37" s="57">
        <v>10.23</v>
      </c>
      <c r="D37" s="57">
        <v>10.23</v>
      </c>
      <c r="E37" s="57">
        <v>10.23</v>
      </c>
      <c r="F37" s="57">
        <v>10.23</v>
      </c>
      <c r="G37" s="57">
        <v>10.23</v>
      </c>
      <c r="H37" s="57">
        <v>10.23</v>
      </c>
      <c r="I37" s="57">
        <v>10.23</v>
      </c>
      <c r="J37" s="57"/>
      <c r="K37" s="57">
        <v>3.3</v>
      </c>
      <c r="L37" s="57">
        <v>4.4</v>
      </c>
      <c r="M37" s="57"/>
      <c r="N37" s="57"/>
      <c r="O37" s="57"/>
      <c r="P37" s="57"/>
      <c r="Q37" s="57"/>
      <c r="R37" s="57"/>
    </row>
    <row r="38" spans="1:18" ht="12.75">
      <c r="A38" s="112" t="s">
        <v>55</v>
      </c>
      <c r="B38" s="57">
        <v>99</v>
      </c>
      <c r="C38" s="57">
        <v>89.1</v>
      </c>
      <c r="D38" s="57">
        <v>89.1</v>
      </c>
      <c r="E38" s="57">
        <v>89.1</v>
      </c>
      <c r="F38" s="57">
        <v>89.1</v>
      </c>
      <c r="G38" s="57">
        <v>89.1</v>
      </c>
      <c r="H38" s="57">
        <v>79.2</v>
      </c>
      <c r="I38" s="57">
        <v>79.2</v>
      </c>
      <c r="J38" s="57"/>
      <c r="K38" s="57">
        <v>45.5</v>
      </c>
      <c r="L38" s="57">
        <v>48.75</v>
      </c>
      <c r="M38" s="57"/>
      <c r="N38" s="57"/>
      <c r="O38" s="57"/>
      <c r="P38" s="57"/>
      <c r="Q38" s="57"/>
      <c r="R38" s="57"/>
    </row>
    <row r="39" spans="1:18" ht="12.75">
      <c r="A39" s="112" t="s">
        <v>9</v>
      </c>
      <c r="B39" s="57">
        <v>5.07</v>
      </c>
      <c r="C39" s="57">
        <v>5.07</v>
      </c>
      <c r="D39" s="57">
        <v>5.07</v>
      </c>
      <c r="E39" s="57">
        <v>5.07</v>
      </c>
      <c r="F39" s="57">
        <v>5.07</v>
      </c>
      <c r="G39" s="57">
        <v>5.07</v>
      </c>
      <c r="H39" s="57">
        <v>5.07</v>
      </c>
      <c r="I39" s="57">
        <v>5.07</v>
      </c>
      <c r="J39" s="57"/>
      <c r="K39" s="57">
        <v>4</v>
      </c>
      <c r="L39" s="57">
        <v>4</v>
      </c>
      <c r="M39" s="57"/>
      <c r="N39" s="57"/>
      <c r="O39" s="57"/>
      <c r="P39" s="57"/>
      <c r="Q39" s="57"/>
      <c r="R39" s="57"/>
    </row>
    <row r="40" spans="1:18" ht="12.75">
      <c r="A40" s="112" t="s">
        <v>53</v>
      </c>
      <c r="B40" s="57">
        <v>201.25</v>
      </c>
      <c r="C40" s="57">
        <v>175</v>
      </c>
      <c r="D40" s="57">
        <v>175</v>
      </c>
      <c r="E40" s="57">
        <v>175</v>
      </c>
      <c r="F40" s="57">
        <v>175</v>
      </c>
      <c r="G40" s="57">
        <v>175</v>
      </c>
      <c r="H40" s="57">
        <v>175</v>
      </c>
      <c r="I40" s="57">
        <v>175</v>
      </c>
      <c r="J40" s="57"/>
      <c r="K40" s="57">
        <v>240</v>
      </c>
      <c r="L40" s="57">
        <v>232.75</v>
      </c>
      <c r="M40" s="57"/>
      <c r="N40" s="57"/>
      <c r="O40" s="57"/>
      <c r="P40" s="57"/>
      <c r="Q40" s="57"/>
      <c r="R40" s="57"/>
    </row>
    <row r="41" spans="1:18" ht="12.75">
      <c r="A41" s="111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spans="1:240" ht="12.75">
      <c r="A42" s="113" t="s">
        <v>54</v>
      </c>
      <c r="B42" s="80">
        <f aca="true" t="shared" si="6" ref="B42:G42">SUM(B32:B40)</f>
        <v>624.21</v>
      </c>
      <c r="C42" s="80">
        <f t="shared" si="6"/>
        <v>554.5</v>
      </c>
      <c r="D42" s="80">
        <f t="shared" si="6"/>
        <v>554.5</v>
      </c>
      <c r="E42" s="80">
        <f t="shared" si="6"/>
        <v>554.5</v>
      </c>
      <c r="F42" s="80">
        <f t="shared" si="6"/>
        <v>565.5</v>
      </c>
      <c r="G42" s="80">
        <f t="shared" si="6"/>
        <v>576.5</v>
      </c>
      <c r="H42" s="80">
        <f aca="true" t="shared" si="7" ref="H42:N42">SUM(H32:H40)</f>
        <v>566.6</v>
      </c>
      <c r="I42" s="80">
        <f t="shared" si="7"/>
        <v>566.6</v>
      </c>
      <c r="J42" s="80">
        <f t="shared" si="7"/>
        <v>0</v>
      </c>
      <c r="K42" s="80">
        <f t="shared" si="7"/>
        <v>687.1500000000001</v>
      </c>
      <c r="L42" s="80">
        <f t="shared" si="7"/>
        <v>710.5</v>
      </c>
      <c r="M42" s="80">
        <f t="shared" si="7"/>
        <v>0</v>
      </c>
      <c r="N42" s="80">
        <f t="shared" si="7"/>
        <v>0</v>
      </c>
      <c r="O42" s="80"/>
      <c r="P42" s="80"/>
      <c r="Q42" s="80"/>
      <c r="R42" s="80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</row>
    <row r="43" spans="1:18" ht="12.75">
      <c r="A43" s="115"/>
      <c r="B43" s="123"/>
      <c r="C43" s="126"/>
      <c r="D43" s="126"/>
      <c r="E43" s="126"/>
      <c r="F43" s="127"/>
      <c r="G43" s="127"/>
      <c r="H43" s="127"/>
      <c r="I43" s="127"/>
      <c r="J43" s="127"/>
      <c r="K43" s="127"/>
      <c r="L43" s="58"/>
      <c r="M43" s="58"/>
      <c r="N43" s="58"/>
      <c r="O43" s="58"/>
      <c r="P43" s="58"/>
      <c r="Q43" s="58"/>
      <c r="R43" s="58"/>
    </row>
    <row r="44" spans="8:11" ht="12">
      <c r="H44" s="118"/>
      <c r="I44" s="118"/>
      <c r="J44" s="118"/>
      <c r="K44" s="118"/>
    </row>
    <row r="45" spans="8:11" ht="12">
      <c r="H45" s="118"/>
      <c r="I45" s="118"/>
      <c r="J45" s="118"/>
      <c r="K45" s="118"/>
    </row>
    <row r="46" spans="8:11" ht="12">
      <c r="H46" s="118"/>
      <c r="I46" s="118"/>
      <c r="J46" s="118"/>
      <c r="K46" s="118"/>
    </row>
    <row r="47" spans="1:12" ht="12.75">
      <c r="A47" s="107" t="s">
        <v>61</v>
      </c>
      <c r="B47" s="135"/>
      <c r="C47" s="135"/>
      <c r="D47" s="136"/>
      <c r="E47" s="136"/>
      <c r="F47" s="135"/>
      <c r="G47" s="135"/>
      <c r="H47" s="135"/>
      <c r="I47" s="135"/>
      <c r="J47" s="135"/>
      <c r="K47" s="135"/>
      <c r="L47" s="137"/>
    </row>
    <row r="48" spans="1:12" ht="12.75">
      <c r="A48" s="108" t="s">
        <v>58</v>
      </c>
      <c r="B48" s="136"/>
      <c r="C48" s="136"/>
      <c r="D48" s="122"/>
      <c r="E48" s="122"/>
      <c r="F48" s="122"/>
      <c r="G48" s="122"/>
      <c r="H48" s="122"/>
      <c r="I48" s="122"/>
      <c r="J48" s="122"/>
      <c r="K48" s="122"/>
      <c r="L48" s="137"/>
    </row>
    <row r="49" spans="1:18" ht="12.75">
      <c r="A49" s="144"/>
      <c r="B49" s="145" t="str">
        <f aca="true" t="shared" si="8" ref="B49:G49">B8</f>
        <v>2012/13*</v>
      </c>
      <c r="C49" s="145" t="str">
        <f t="shared" si="8"/>
        <v>2012/13*</v>
      </c>
      <c r="D49" s="145" t="str">
        <f t="shared" si="8"/>
        <v>2012/13*</v>
      </c>
      <c r="E49" s="145" t="str">
        <f t="shared" si="8"/>
        <v>2012/13*</v>
      </c>
      <c r="F49" s="145" t="str">
        <f t="shared" si="8"/>
        <v>2012/13*</v>
      </c>
      <c r="G49" s="145" t="str">
        <f t="shared" si="8"/>
        <v>2012/13*</v>
      </c>
      <c r="H49" s="145" t="str">
        <f aca="true" t="shared" si="9" ref="H49:M49">H8</f>
        <v>2012/13*</v>
      </c>
      <c r="I49" s="145" t="str">
        <f t="shared" si="9"/>
        <v>2012/13*</v>
      </c>
      <c r="J49" s="145" t="str">
        <f t="shared" si="9"/>
        <v>2014/15*</v>
      </c>
      <c r="K49" s="145" t="str">
        <f t="shared" si="9"/>
        <v>2014/15*</v>
      </c>
      <c r="L49" s="145" t="str">
        <f t="shared" si="9"/>
        <v>2014/15*</v>
      </c>
      <c r="M49" s="145" t="str">
        <f t="shared" si="9"/>
        <v>2014/15*</v>
      </c>
      <c r="N49" s="145" t="str">
        <f>N8</f>
        <v>2014/15*</v>
      </c>
      <c r="O49" s="145" t="str">
        <f>O8</f>
        <v>2014/15*</v>
      </c>
      <c r="P49" s="145" t="str">
        <f>P8</f>
        <v>2014/15*</v>
      </c>
      <c r="Q49" s="145" t="str">
        <f>Q8</f>
        <v>2014/15*</v>
      </c>
      <c r="R49" s="145" t="str">
        <f>R8</f>
        <v>2014/15*</v>
      </c>
    </row>
    <row r="50" spans="1:18" ht="12.75">
      <c r="A50" s="144"/>
      <c r="B50" s="146" t="s">
        <v>11</v>
      </c>
      <c r="C50" s="146" t="s">
        <v>11</v>
      </c>
      <c r="D50" s="146" t="s">
        <v>11</v>
      </c>
      <c r="E50" s="146" t="s">
        <v>11</v>
      </c>
      <c r="F50" s="146" t="s">
        <v>11</v>
      </c>
      <c r="G50" s="146" t="s">
        <v>11</v>
      </c>
      <c r="H50" s="146" t="s">
        <v>11</v>
      </c>
      <c r="I50" s="146" t="s">
        <v>11</v>
      </c>
      <c r="J50" s="146" t="s">
        <v>11</v>
      </c>
      <c r="K50" s="146" t="s">
        <v>11</v>
      </c>
      <c r="L50" s="146" t="s">
        <v>11</v>
      </c>
      <c r="M50" s="146" t="s">
        <v>11</v>
      </c>
      <c r="N50" s="146" t="s">
        <v>11</v>
      </c>
      <c r="O50" s="146" t="s">
        <v>11</v>
      </c>
      <c r="P50" s="146" t="s">
        <v>11</v>
      </c>
      <c r="Q50" s="146" t="s">
        <v>11</v>
      </c>
      <c r="R50" s="146" t="s">
        <v>11</v>
      </c>
    </row>
    <row r="51" spans="1:18" ht="12.75">
      <c r="A51" s="140" t="s">
        <v>48</v>
      </c>
      <c r="B51" s="147"/>
      <c r="C51" s="147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</row>
    <row r="52" spans="1:18" ht="12.75">
      <c r="A52" s="141" t="s">
        <v>49</v>
      </c>
      <c r="B52" s="138"/>
      <c r="C52" s="138">
        <f aca="true" t="shared" si="10" ref="B52:C59">C33/C12</f>
        <v>0.5</v>
      </c>
      <c r="D52" s="138">
        <f aca="true" t="shared" si="11" ref="D52:F53">D33/D12</f>
        <v>0.5</v>
      </c>
      <c r="E52" s="138">
        <f t="shared" si="11"/>
        <v>0.5</v>
      </c>
      <c r="F52" s="138">
        <f t="shared" si="11"/>
        <v>0.5</v>
      </c>
      <c r="G52" s="138">
        <f aca="true" t="shared" si="12" ref="G52:I53">G33/G12</f>
        <v>0.5</v>
      </c>
      <c r="H52" s="138">
        <f t="shared" si="12"/>
        <v>0.5</v>
      </c>
      <c r="I52" s="138">
        <f t="shared" si="12"/>
        <v>0.5</v>
      </c>
      <c r="J52" s="138"/>
      <c r="K52" s="138">
        <f aca="true" t="shared" si="13" ref="K52:N53">K33/K12</f>
        <v>1.2</v>
      </c>
      <c r="L52" s="138">
        <f t="shared" si="13"/>
        <v>1.2</v>
      </c>
      <c r="M52" s="138" t="e">
        <f t="shared" si="13"/>
        <v>#DIV/0!</v>
      </c>
      <c r="N52" s="138" t="e">
        <f t="shared" si="13"/>
        <v>#DIV/0!</v>
      </c>
      <c r="O52" s="138"/>
      <c r="P52" s="138"/>
      <c r="Q52" s="138"/>
      <c r="R52" s="138"/>
    </row>
    <row r="53" spans="1:18" ht="12.75">
      <c r="A53" s="141" t="s">
        <v>50</v>
      </c>
      <c r="B53" s="138">
        <f t="shared" si="10"/>
        <v>1.4</v>
      </c>
      <c r="C53" s="138">
        <f t="shared" si="10"/>
        <v>1.25</v>
      </c>
      <c r="D53" s="138">
        <f t="shared" si="11"/>
        <v>1.25</v>
      </c>
      <c r="E53" s="138">
        <f t="shared" si="11"/>
        <v>1.25</v>
      </c>
      <c r="F53" s="138">
        <f t="shared" si="11"/>
        <v>1.3</v>
      </c>
      <c r="G53" s="138">
        <f t="shared" si="12"/>
        <v>1.35</v>
      </c>
      <c r="H53" s="138">
        <f t="shared" si="12"/>
        <v>1.35</v>
      </c>
      <c r="I53" s="138">
        <f t="shared" si="12"/>
        <v>1.35</v>
      </c>
      <c r="J53" s="138" t="e">
        <f>J34/J13</f>
        <v>#DIV/0!</v>
      </c>
      <c r="K53" s="138">
        <f t="shared" si="13"/>
        <v>1.05</v>
      </c>
      <c r="L53" s="138">
        <f t="shared" si="13"/>
        <v>1.05</v>
      </c>
      <c r="M53" s="138" t="e">
        <f t="shared" si="13"/>
        <v>#DIV/0!</v>
      </c>
      <c r="N53" s="138" t="e">
        <f t="shared" si="13"/>
        <v>#DIV/0!</v>
      </c>
      <c r="O53" s="138"/>
      <c r="P53" s="138"/>
      <c r="Q53" s="138"/>
      <c r="R53" s="138"/>
    </row>
    <row r="54" spans="1:18" ht="12.75">
      <c r="A54" s="141" t="s">
        <v>51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</row>
    <row r="55" spans="1:18" ht="12.75">
      <c r="A55" s="141" t="s">
        <v>7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</row>
    <row r="56" spans="1:18" ht="12.75">
      <c r="A56" s="141" t="s">
        <v>8</v>
      </c>
      <c r="B56" s="138">
        <f t="shared" si="10"/>
        <v>1.6500000000000001</v>
      </c>
      <c r="C56" s="138">
        <f t="shared" si="10"/>
        <v>1.55</v>
      </c>
      <c r="D56" s="138">
        <f aca="true" t="shared" si="14" ref="D56:E59">D37/D16</f>
        <v>1.55</v>
      </c>
      <c r="E56" s="138">
        <f t="shared" si="14"/>
        <v>1.55</v>
      </c>
      <c r="F56" s="138">
        <f aca="true" t="shared" si="15" ref="F56:G59">F37/F16</f>
        <v>1.55</v>
      </c>
      <c r="G56" s="138">
        <f t="shared" si="15"/>
        <v>1.55</v>
      </c>
      <c r="H56" s="138">
        <f aca="true" t="shared" si="16" ref="H56:I59">H37/H16</f>
        <v>1.55</v>
      </c>
      <c r="I56" s="138">
        <f t="shared" si="16"/>
        <v>1.55</v>
      </c>
      <c r="J56" s="138" t="e">
        <f aca="true" t="shared" si="17" ref="J56:K59">J37/J16</f>
        <v>#DIV/0!</v>
      </c>
      <c r="K56" s="138">
        <f t="shared" si="17"/>
        <v>1.0999999999999999</v>
      </c>
      <c r="L56" s="138">
        <f aca="true" t="shared" si="18" ref="L56:N59">L37/L16</f>
        <v>1.1</v>
      </c>
      <c r="M56" s="138" t="e">
        <f t="shared" si="18"/>
        <v>#DIV/0!</v>
      </c>
      <c r="N56" s="138" t="e">
        <f t="shared" si="18"/>
        <v>#DIV/0!</v>
      </c>
      <c r="O56" s="138"/>
      <c r="P56" s="138"/>
      <c r="Q56" s="138"/>
      <c r="R56" s="138"/>
    </row>
    <row r="57" spans="1:18" ht="12.75">
      <c r="A57" s="141" t="s">
        <v>55</v>
      </c>
      <c r="B57" s="138">
        <f t="shared" si="10"/>
        <v>1</v>
      </c>
      <c r="C57" s="138">
        <f t="shared" si="10"/>
        <v>0.8999999999999999</v>
      </c>
      <c r="D57" s="138">
        <f t="shared" si="14"/>
        <v>0.8999999999999999</v>
      </c>
      <c r="E57" s="138">
        <f t="shared" si="14"/>
        <v>0.8999999999999999</v>
      </c>
      <c r="F57" s="138">
        <f t="shared" si="15"/>
        <v>0.8999999999999999</v>
      </c>
      <c r="G57" s="138">
        <f t="shared" si="15"/>
        <v>0.8999999999999999</v>
      </c>
      <c r="H57" s="138">
        <f t="shared" si="16"/>
        <v>0.8</v>
      </c>
      <c r="I57" s="138">
        <f t="shared" si="16"/>
        <v>0.8</v>
      </c>
      <c r="J57" s="138" t="e">
        <f t="shared" si="17"/>
        <v>#DIV/0!</v>
      </c>
      <c r="K57" s="138">
        <f t="shared" si="17"/>
        <v>0.7</v>
      </c>
      <c r="L57" s="138">
        <f t="shared" si="18"/>
        <v>0.75</v>
      </c>
      <c r="M57" s="138" t="e">
        <f t="shared" si="18"/>
        <v>#DIV/0!</v>
      </c>
      <c r="N57" s="138" t="e">
        <f t="shared" si="18"/>
        <v>#DIV/0!</v>
      </c>
      <c r="O57" s="138"/>
      <c r="P57" s="138"/>
      <c r="Q57" s="138"/>
      <c r="R57" s="138"/>
    </row>
    <row r="58" spans="1:18" ht="12.75">
      <c r="A58" s="141" t="s">
        <v>9</v>
      </c>
      <c r="B58" s="138">
        <f t="shared" si="10"/>
        <v>1.3</v>
      </c>
      <c r="C58" s="138">
        <f t="shared" si="10"/>
        <v>1.3</v>
      </c>
      <c r="D58" s="138">
        <f t="shared" si="14"/>
        <v>1.3</v>
      </c>
      <c r="E58" s="138">
        <f t="shared" si="14"/>
        <v>1.3</v>
      </c>
      <c r="F58" s="138">
        <f t="shared" si="15"/>
        <v>1.3</v>
      </c>
      <c r="G58" s="138">
        <f t="shared" si="15"/>
        <v>1.3</v>
      </c>
      <c r="H58" s="138">
        <f t="shared" si="16"/>
        <v>1.3</v>
      </c>
      <c r="I58" s="138">
        <f t="shared" si="16"/>
        <v>1.3</v>
      </c>
      <c r="J58" s="138" t="e">
        <f t="shared" si="17"/>
        <v>#DIV/0!</v>
      </c>
      <c r="K58" s="138">
        <f t="shared" si="17"/>
        <v>1</v>
      </c>
      <c r="L58" s="138">
        <f t="shared" si="18"/>
        <v>1</v>
      </c>
      <c r="M58" s="138" t="e">
        <f t="shared" si="18"/>
        <v>#DIV/0!</v>
      </c>
      <c r="N58" s="138" t="e">
        <f t="shared" si="18"/>
        <v>#DIV/0!</v>
      </c>
      <c r="O58" s="138"/>
      <c r="P58" s="138"/>
      <c r="Q58" s="138"/>
      <c r="R58" s="138"/>
    </row>
    <row r="59" spans="1:18" ht="12.75">
      <c r="A59" s="141" t="s">
        <v>53</v>
      </c>
      <c r="B59" s="138">
        <f t="shared" si="10"/>
        <v>1.15</v>
      </c>
      <c r="C59" s="138">
        <f t="shared" si="10"/>
        <v>1</v>
      </c>
      <c r="D59" s="138">
        <f t="shared" si="14"/>
        <v>1</v>
      </c>
      <c r="E59" s="138">
        <f t="shared" si="14"/>
        <v>1</v>
      </c>
      <c r="F59" s="138">
        <f t="shared" si="15"/>
        <v>1</v>
      </c>
      <c r="G59" s="138">
        <f t="shared" si="15"/>
        <v>1</v>
      </c>
      <c r="H59" s="138">
        <f t="shared" si="16"/>
        <v>1</v>
      </c>
      <c r="I59" s="138">
        <f t="shared" si="16"/>
        <v>1</v>
      </c>
      <c r="J59" s="138" t="e">
        <f t="shared" si="17"/>
        <v>#DIV/0!</v>
      </c>
      <c r="K59" s="138">
        <f t="shared" si="17"/>
        <v>1</v>
      </c>
      <c r="L59" s="138">
        <f t="shared" si="18"/>
        <v>0.95</v>
      </c>
      <c r="M59" s="138" t="e">
        <f t="shared" si="18"/>
        <v>#DIV/0!</v>
      </c>
      <c r="N59" s="138" t="e">
        <f t="shared" si="18"/>
        <v>#DIV/0!</v>
      </c>
      <c r="O59" s="138"/>
      <c r="P59" s="138"/>
      <c r="Q59" s="138"/>
      <c r="R59" s="138"/>
    </row>
    <row r="60" spans="1:18" ht="12.75">
      <c r="A60" s="142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</row>
    <row r="61" spans="1:18" ht="12.75">
      <c r="A61" s="143" t="s">
        <v>71</v>
      </c>
      <c r="B61" s="148">
        <f aca="true" t="shared" si="19" ref="B61:G61">B42/B21</f>
        <v>1.2372844400396432</v>
      </c>
      <c r="C61" s="148">
        <f t="shared" si="19"/>
        <v>1.098672478700218</v>
      </c>
      <c r="D61" s="148">
        <f t="shared" si="19"/>
        <v>1.098672478700218</v>
      </c>
      <c r="E61" s="148">
        <f t="shared" si="19"/>
        <v>1.098672478700218</v>
      </c>
      <c r="F61" s="148">
        <f t="shared" si="19"/>
        <v>1.1204676045175352</v>
      </c>
      <c r="G61" s="148">
        <f t="shared" si="19"/>
        <v>1.1422627303348525</v>
      </c>
      <c r="H61" s="148">
        <f aca="true" t="shared" si="20" ref="H61:N61">H42/H21</f>
        <v>1.1226471170992671</v>
      </c>
      <c r="I61" s="148">
        <f t="shared" si="20"/>
        <v>1.1226471170992671</v>
      </c>
      <c r="J61" s="156">
        <f t="shared" si="20"/>
        <v>0</v>
      </c>
      <c r="K61" s="148">
        <f t="shared" si="20"/>
        <v>0.9994909090909092</v>
      </c>
      <c r="L61" s="148">
        <f t="shared" si="20"/>
        <v>0.988865692414753</v>
      </c>
      <c r="M61" s="148" t="e">
        <f t="shared" si="20"/>
        <v>#DIV/0!</v>
      </c>
      <c r="N61" s="148" t="e">
        <f t="shared" si="20"/>
        <v>#DIV/0!</v>
      </c>
      <c r="O61" s="148"/>
      <c r="P61" s="148"/>
      <c r="Q61" s="148"/>
      <c r="R61" s="148"/>
    </row>
    <row r="62" spans="1:12" ht="12">
      <c r="A62" s="137"/>
      <c r="B62" s="135"/>
      <c r="C62" s="135"/>
      <c r="D62" s="135"/>
      <c r="E62" s="135"/>
      <c r="F62" s="135"/>
      <c r="G62" s="135"/>
      <c r="H62" s="137"/>
      <c r="I62" s="137"/>
      <c r="J62" s="137"/>
      <c r="K62" s="137"/>
      <c r="L62" s="137"/>
    </row>
    <row r="63" spans="1:12" ht="12">
      <c r="A63" s="137"/>
      <c r="B63" s="135"/>
      <c r="C63" s="135"/>
      <c r="D63" s="135"/>
      <c r="E63" s="135"/>
      <c r="F63" s="135"/>
      <c r="G63" s="135"/>
      <c r="H63" s="137"/>
      <c r="I63" s="137"/>
      <c r="J63" s="137"/>
      <c r="K63" s="137"/>
      <c r="L63" s="137"/>
    </row>
    <row r="64" spans="1:12" ht="12">
      <c r="A64" s="137"/>
      <c r="B64" s="135"/>
      <c r="C64" s="135"/>
      <c r="D64" s="135"/>
      <c r="E64" s="135"/>
      <c r="F64" s="135"/>
      <c r="G64" s="135"/>
      <c r="H64" s="137"/>
      <c r="I64" s="137"/>
      <c r="J64" s="137"/>
      <c r="K64" s="137"/>
      <c r="L64" s="137"/>
    </row>
    <row r="65" spans="1:12" ht="12">
      <c r="A65" s="137"/>
      <c r="B65" s="135"/>
      <c r="C65" s="135"/>
      <c r="D65" s="135"/>
      <c r="E65" s="135"/>
      <c r="F65" s="135"/>
      <c r="G65" s="135"/>
      <c r="H65" s="137"/>
      <c r="I65" s="137"/>
      <c r="J65" s="137"/>
      <c r="K65" s="137"/>
      <c r="L65" s="137"/>
    </row>
  </sheetData>
  <sheetProtection/>
  <printOptions/>
  <pageMargins left="0.7086614173228347" right="0.7086614173228347" top="0.36" bottom="0.7480314960629921" header="0.31496062992125984" footer="0.31496062992125984"/>
  <pageSetup fitToHeight="0"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Luzelle Botha</dc:creator>
  <cp:keywords/>
  <dc:description/>
  <cp:lastModifiedBy>Luzelle Botha</cp:lastModifiedBy>
  <cp:lastPrinted>2011-06-14T05:31:34Z</cp:lastPrinted>
  <dcterms:created xsi:type="dcterms:W3CDTF">2004-04-30T06:50:06Z</dcterms:created>
  <dcterms:modified xsi:type="dcterms:W3CDTF">2018-05-31T10:20:22Z</dcterms:modified>
  <cp:category/>
  <cp:version/>
  <cp:contentType/>
  <cp:contentStatus/>
</cp:coreProperties>
</file>