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025FD5CA-6B4C-4F08-8EA9-E8D054A63865}" xr6:coauthVersionLast="47" xr6:coauthVersionMax="47" xr10:uidLastSave="{00000000-0000-0000-0000-000000000000}"/>
  <bookViews>
    <workbookView xWindow="-28920" yWindow="-120" windowWidth="29040" windowHeight="15720" tabRatio="892" firstSheet="2" activeTab="10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r:id="rId8"/>
    <sheet name="Soybeans 2023_2024" sheetId="20" r:id="rId9"/>
    <sheet name="Soybeans 2024_2025" sheetId="21" r:id="rId10"/>
    <sheet name="Soybeans 2025_2026" sheetId="22" r:id="rId11"/>
    <sheet name="Sojabone - Soybeans" sheetId="6" r:id="rId12"/>
  </sheets>
  <definedNames>
    <definedName name="_xlnm.Print_Area" localSheetId="11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C12" i="4" l="1"/>
  <c r="K6" i="6"/>
  <c r="L6" i="6"/>
  <c r="K5" i="6"/>
  <c r="L5" i="6"/>
  <c r="L4" i="6"/>
  <c r="K4" i="6"/>
  <c r="K62" i="6" s="1"/>
  <c r="K64" i="6" s="1"/>
  <c r="K59" i="6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C8" i="22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F7" i="22"/>
  <c r="G7" i="22" s="1"/>
  <c r="J56" i="6"/>
  <c r="C59" i="21"/>
  <c r="G8" i="22" l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J59" i="6"/>
  <c r="F31" i="21"/>
  <c r="J28" i="6" s="1"/>
  <c r="F30" i="21"/>
  <c r="J27" i="6" s="1"/>
  <c r="L58" i="6"/>
  <c r="L57" i="6"/>
  <c r="L59" i="6" s="1"/>
  <c r="F26" i="21" l="1"/>
  <c r="J23" i="6" s="1"/>
  <c r="F27" i="21"/>
  <c r="J24" i="6" s="1"/>
  <c r="F28" i="21"/>
  <c r="J25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I62" i="6" l="1"/>
  <c r="H62" i="6"/>
  <c r="F15" i="21"/>
  <c r="J12" i="6" s="1"/>
  <c r="F16" i="21"/>
  <c r="J13" i="6" s="1"/>
  <c r="F17" i="21"/>
  <c r="J14" i="6" s="1"/>
  <c r="F18" i="21"/>
  <c r="J15" i="6" s="1"/>
  <c r="F19" i="21"/>
  <c r="J16" i="6" s="1"/>
  <c r="F20" i="21"/>
  <c r="J17" i="6" s="1"/>
  <c r="F21" i="21"/>
  <c r="J18" i="6" s="1"/>
  <c r="F59" i="21"/>
  <c r="F58" i="21"/>
  <c r="J55" i="6" s="1"/>
  <c r="F57" i="21"/>
  <c r="J54" i="6" s="1"/>
  <c r="F56" i="21"/>
  <c r="J53" i="6" s="1"/>
  <c r="F55" i="21"/>
  <c r="J52" i="6" s="1"/>
  <c r="F54" i="21"/>
  <c r="J51" i="6" s="1"/>
  <c r="F53" i="21"/>
  <c r="J50" i="6" s="1"/>
  <c r="F52" i="21"/>
  <c r="J49" i="6" s="1"/>
  <c r="F51" i="21"/>
  <c r="J48" i="6" s="1"/>
  <c r="F50" i="21"/>
  <c r="J47" i="6" s="1"/>
  <c r="F49" i="21"/>
  <c r="J46" i="6" s="1"/>
  <c r="F48" i="21"/>
  <c r="J45" i="6" s="1"/>
  <c r="F47" i="21"/>
  <c r="J44" i="6" s="1"/>
  <c r="F46" i="21"/>
  <c r="J43" i="6" s="1"/>
  <c r="F45" i="21"/>
  <c r="J42" i="6" s="1"/>
  <c r="F44" i="21"/>
  <c r="J41" i="6" s="1"/>
  <c r="F43" i="21"/>
  <c r="J40" i="6" s="1"/>
  <c r="F42" i="21"/>
  <c r="J39" i="6" s="1"/>
  <c r="F41" i="21"/>
  <c r="J38" i="6" s="1"/>
  <c r="F40" i="21"/>
  <c r="J37" i="6" s="1"/>
  <c r="F39" i="21"/>
  <c r="J36" i="6" s="1"/>
  <c r="F38" i="21"/>
  <c r="J35" i="6" s="1"/>
  <c r="F37" i="21"/>
  <c r="J34" i="6" s="1"/>
  <c r="F36" i="21"/>
  <c r="J33" i="6" s="1"/>
  <c r="F35" i="21"/>
  <c r="J32" i="6" s="1"/>
  <c r="F34" i="21"/>
  <c r="J31" i="6" s="1"/>
  <c r="F33" i="21"/>
  <c r="J30" i="6" s="1"/>
  <c r="F32" i="21"/>
  <c r="J29" i="6" s="1"/>
  <c r="F29" i="21"/>
  <c r="J26" i="6" s="1"/>
  <c r="F25" i="21"/>
  <c r="J22" i="6" s="1"/>
  <c r="F24" i="21"/>
  <c r="J21" i="6" s="1"/>
  <c r="F23" i="21"/>
  <c r="J20" i="6" s="1"/>
  <c r="F22" i="21"/>
  <c r="J19" i="6" s="1"/>
  <c r="F14" i="21"/>
  <c r="J11" i="6" s="1"/>
  <c r="F13" i="21"/>
  <c r="J10" i="6" s="1"/>
  <c r="F12" i="21"/>
  <c r="J9" i="6" s="1"/>
  <c r="F11" i="21"/>
  <c r="J8" i="6" s="1"/>
  <c r="F10" i="21"/>
  <c r="J7" i="6" s="1"/>
  <c r="F9" i="21"/>
  <c r="J6" i="6" s="1"/>
  <c r="F8" i="21"/>
  <c r="J5" i="6" s="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F7" i="21"/>
  <c r="J4" i="6" s="1"/>
  <c r="J62" i="6" l="1"/>
  <c r="J64" i="6" s="1"/>
  <c r="G7" i="21"/>
  <c r="G8" i="21" s="1"/>
  <c r="H59" i="6"/>
  <c r="I59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E62" i="6"/>
  <c r="C30" i="18"/>
  <c r="C29" i="18"/>
  <c r="C28" i="18"/>
  <c r="C27" i="18"/>
  <c r="C26" i="18"/>
  <c r="C25" i="18"/>
  <c r="C24" i="18"/>
  <c r="C23" i="18"/>
  <c r="D59" i="6"/>
  <c r="C9" i="4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D64" i="6" l="1"/>
  <c r="G9" i="21"/>
  <c r="G8" i="20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10" i="21" l="1"/>
  <c r="G11" i="21" s="1"/>
  <c r="G12" i="21" s="1"/>
  <c r="G13" i="21" s="1"/>
  <c r="G14" i="21" s="1"/>
  <c r="G15" i="21" s="1"/>
  <c r="G16" i="21" s="1"/>
  <c r="G9" i="20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4" i="17"/>
  <c r="G50" i="6"/>
  <c r="G17" i="21" l="1"/>
  <c r="G10" i="20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 s="1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62" i="6" l="1"/>
  <c r="F62" i="6"/>
  <c r="F64" i="6" s="1"/>
  <c r="L62" i="6"/>
  <c r="G18" i="21"/>
  <c r="G64" i="6"/>
  <c r="G11" i="20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9" i="21" l="1"/>
  <c r="G12" i="20"/>
  <c r="G20" i="21" l="1"/>
  <c r="G13" i="20"/>
  <c r="G21" i="21" l="1"/>
  <c r="G22" i="21" s="1"/>
  <c r="G23" i="21" s="1"/>
  <c r="G24" i="21" s="1"/>
  <c r="G25" i="21" s="1"/>
  <c r="G26" i="21" s="1"/>
  <c r="G27" i="21" s="1"/>
  <c r="G14" i="20"/>
  <c r="G28" i="21" l="1"/>
  <c r="G15" i="20"/>
  <c r="G29" i="21" l="1"/>
  <c r="G16" i="20"/>
  <c r="G30" i="21" l="1"/>
  <c r="G17" i="20"/>
  <c r="G31" i="21" l="1"/>
  <c r="G18" i="20"/>
  <c r="G32" i="21" l="1"/>
  <c r="G33" i="21" s="1"/>
  <c r="G34" i="21" s="1"/>
  <c r="G19" i="20"/>
  <c r="G35" i="21" l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C5" i="4"/>
  <c r="G20" i="20"/>
  <c r="C11" i="4" l="1"/>
  <c r="C16" i="4" s="1"/>
  <c r="C10" i="4"/>
  <c r="G21" i="20"/>
  <c r="G22" i="20" l="1"/>
  <c r="G23" i="20" l="1"/>
  <c r="G24" i="20" l="1"/>
  <c r="G25" i="20" l="1"/>
  <c r="G26" i="20" l="1"/>
  <c r="G27" i="20" l="1"/>
  <c r="G28" i="20" l="1"/>
  <c r="G29" i="20" l="1"/>
  <c r="G30" i="20" l="1"/>
  <c r="G31" i="20" l="1"/>
  <c r="G32" i="20" l="1"/>
  <c r="G33" i="20" l="1"/>
  <c r="G34" i="20" l="1"/>
  <c r="G35" i="20" l="1"/>
  <c r="G36" i="20" l="1"/>
  <c r="G37" i="20" l="1"/>
  <c r="G38" i="20" l="1"/>
  <c r="G39" i="20" l="1"/>
  <c r="G40" i="20" l="1"/>
  <c r="G41" i="20" l="1"/>
  <c r="G42" i="20" l="1"/>
  <c r="G43" i="20" l="1"/>
  <c r="G44" i="20" l="1"/>
  <c r="G45" i="20" l="1"/>
  <c r="G46" i="20" l="1"/>
  <c r="G47" i="20" l="1"/>
  <c r="G48" i="20" l="1"/>
  <c r="G49" i="20" l="1"/>
  <c r="G50" i="20" l="1"/>
  <c r="G51" i="20" l="1"/>
  <c r="G52" i="20" l="1"/>
  <c r="G53" i="20" l="1"/>
  <c r="G54" i="20" l="1"/>
  <c r="G55" i="20" l="1"/>
  <c r="G56" i="20" l="1"/>
  <c r="G57" i="20" l="1"/>
  <c r="G58" i="20" l="1"/>
  <c r="G59" i="20" s="1"/>
  <c r="I64" i="6"/>
  <c r="L64" i="6" s="1"/>
</calcChain>
</file>

<file path=xl/sharedStrings.xml><?xml version="1.0" encoding="utf-8"?>
<sst xmlns="http://schemas.openxmlformats.org/spreadsheetml/2006/main" count="160" uniqueCount="65">
  <si>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</si>
  <si>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</si>
  <si>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</si>
  <si>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</si>
  <si>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</si>
  <si>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</si>
  <si>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</si>
  <si>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</si>
  <si>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</si>
  <si>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</si>
  <si>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</si>
  <si>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</si>
  <si>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</si>
  <si>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</si>
  <si>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</si>
  <si>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</si>
  <si>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</si>
  <si>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</si>
  <si>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</si>
  <si>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</si>
  <si>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</si>
  <si>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</si>
  <si>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</si>
  <si>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</si>
  <si>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</si>
  <si>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</si>
  <si>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</si>
  <si>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</si>
  <si>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</si>
  <si>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</si>
  <si>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</si>
  <si>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</si>
  <si>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</si>
  <si>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</si>
  <si>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</si>
  <si>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</si>
  <si>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</si>
  <si>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</si>
  <si>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</si>
  <si>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</si>
  <si>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</si>
  <si>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</si>
  <si>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</si>
  <si>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</si>
  <si>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</si>
  <si>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</si>
  <si>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</si>
  <si>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</si>
  <si>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</si>
  <si>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</si>
  <si>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</si>
  <si>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</si>
  <si>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</si>
  <si>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</si>
  <si>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</si>
  <si>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</si>
  <si>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</si>
  <si>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NOK 6de produksieskatting (ton)</t>
  </si>
  <si>
    <t>Delivery Estimate versus CEC Estimate / Beraamde lewering versus NOK skatting</t>
  </si>
  <si>
    <t>5-year ave</t>
  </si>
  <si>
    <t>Produsente lewerings in 2024/2025 bemarkingseisoen / Producer deliveries in 2024/2025 marketing season</t>
  </si>
  <si>
    <t>CEC Final production estimate (tons)</t>
  </si>
  <si>
    <t>2024/25 bemarkingsjaar/Marketing year</t>
  </si>
  <si>
    <t>Produsente lewerings in 2025/2026 bemarkingseisoen / Producer deliveries in 2025/2026 marketing season</t>
  </si>
  <si>
    <t>2025/26*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</si>
</sst>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6" fontId="31" fillId="6" borderId="12" xfId="20" applyNumberFormat="1" applyFont="1" applyFill="1" applyBorder="1" applyAlignment="1">
      <alignment horizontal="right" vertical="center" wrapText="1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166" fontId="31" fillId="0" borderId="51" xfId="38" applyNumberFormat="1" applyFont="1" applyBorder="1" applyAlignment="1">
      <alignment vertical="center"/>
    </xf>
    <xf numFmtId="166" fontId="30" fillId="6" borderId="6" xfId="2" applyNumberFormat="1" applyFont="1" applyFill="1" applyBorder="1" applyAlignment="1">
      <alignment vertical="center"/>
    </xf>
    <xf numFmtId="166" fontId="30" fillId="6" borderId="6" xfId="20" applyNumberFormat="1" applyFont="1" applyFill="1" applyBorder="1" applyAlignment="1">
      <alignment vertical="center" wrapText="1"/>
    </xf>
    <xf numFmtId="166" fontId="31" fillId="6" borderId="6" xfId="20" applyNumberFormat="1" applyFont="1" applyFill="1" applyBorder="1" applyAlignment="1">
      <alignment vertical="center" wrapText="1"/>
    </xf>
    <xf numFmtId="167" fontId="31" fillId="3" borderId="3" xfId="33" applyNumberFormat="1" applyFont="1" applyFill="1" applyBorder="1" applyAlignment="1">
      <alignment vertical="center"/>
    </xf>
    <xf numFmtId="166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31" fillId="3" borderId="59" xfId="2" applyFont="1" applyFill="1" applyBorder="1" applyAlignment="1">
      <alignment vertic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0" defaultTableStyle="TableStyleMedium9" defaultPivotStyle="PivotStyleLight16"/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Soybeans'!$J$4:$J$56</c:f>
              <c:numCache>
                <c:formatCode>_ * #\ ##0_ ;_ * \-#\ ##0_ ;_ * "-"??_ ;_ @_ </c:formatCode>
                <c:ptCount val="53"/>
                <c:pt idx="0">
                  <c:v>3487</c:v>
                </c:pt>
                <c:pt idx="1">
                  <c:v>11695</c:v>
                </c:pt>
                <c:pt idx="2">
                  <c:v>52408</c:v>
                </c:pt>
                <c:pt idx="3">
                  <c:v>76558</c:v>
                </c:pt>
                <c:pt idx="4">
                  <c:v>62369</c:v>
                </c:pt>
                <c:pt idx="5">
                  <c:v>86857</c:v>
                </c:pt>
                <c:pt idx="6">
                  <c:v>57301</c:v>
                </c:pt>
                <c:pt idx="7">
                  <c:v>184261</c:v>
                </c:pt>
                <c:pt idx="8">
                  <c:v>370413</c:v>
                </c:pt>
                <c:pt idx="9">
                  <c:v>260762</c:v>
                </c:pt>
                <c:pt idx="10">
                  <c:v>202417</c:v>
                </c:pt>
                <c:pt idx="11">
                  <c:v>113561</c:v>
                </c:pt>
                <c:pt idx="12">
                  <c:v>72591</c:v>
                </c:pt>
                <c:pt idx="13">
                  <c:v>47945</c:v>
                </c:pt>
                <c:pt idx="14">
                  <c:v>29932</c:v>
                </c:pt>
                <c:pt idx="15">
                  <c:v>22462</c:v>
                </c:pt>
                <c:pt idx="16">
                  <c:v>12525</c:v>
                </c:pt>
                <c:pt idx="17">
                  <c:v>11471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6884</c:v>
                </c:pt>
                <c:pt idx="31">
                  <c:v>5472</c:v>
                </c:pt>
                <c:pt idx="32">
                  <c:v>4483</c:v>
                </c:pt>
                <c:pt idx="33">
                  <c:v>3158</c:v>
                </c:pt>
                <c:pt idx="34">
                  <c:v>4906</c:v>
                </c:pt>
                <c:pt idx="35">
                  <c:v>1994</c:v>
                </c:pt>
                <c:pt idx="36">
                  <c:v>3271</c:v>
                </c:pt>
                <c:pt idx="37">
                  <c:v>3929</c:v>
                </c:pt>
                <c:pt idx="38">
                  <c:v>3715</c:v>
                </c:pt>
                <c:pt idx="39">
                  <c:v>3131</c:v>
                </c:pt>
                <c:pt idx="40">
                  <c:v>2431</c:v>
                </c:pt>
                <c:pt idx="41">
                  <c:v>3403</c:v>
                </c:pt>
                <c:pt idx="42">
                  <c:v>2073</c:v>
                </c:pt>
                <c:pt idx="43">
                  <c:v>567</c:v>
                </c:pt>
                <c:pt idx="44">
                  <c:v>165</c:v>
                </c:pt>
                <c:pt idx="45">
                  <c:v>2427</c:v>
                </c:pt>
                <c:pt idx="46">
                  <c:v>3790</c:v>
                </c:pt>
                <c:pt idx="47">
                  <c:v>5315</c:v>
                </c:pt>
                <c:pt idx="48">
                  <c:v>2628</c:v>
                </c:pt>
                <c:pt idx="49">
                  <c:v>1666</c:v>
                </c:pt>
                <c:pt idx="50">
                  <c:v>2335</c:v>
                </c:pt>
                <c:pt idx="51">
                  <c:v>791</c:v>
                </c:pt>
                <c:pt idx="52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ser>
          <c:idx val="6"/>
          <c:order val="6"/>
          <c:tx>
            <c:strRef>
              <c:f>'Sojabone - Soybeans'!$K$3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Soybeans'!$K$4:$K$6</c:f>
              <c:numCache>
                <c:formatCode>_ * #\ ##0_ ;_ * \-#\ ##0_ ;_ * "-"??_ ;_ @_ </c:formatCode>
                <c:ptCount val="3"/>
                <c:pt idx="0">
                  <c:v>1158</c:v>
                </c:pt>
                <c:pt idx="1">
                  <c:v>4911</c:v>
                </c:pt>
                <c:pt idx="2">
                  <c:v>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A-405E-B580-2D2621DE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446958526107088"/>
          <c:h val="6.186872332855271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2025 tot Februarie 2026)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6353725015"/>
          <c:y val="8.443817164363889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2025_2026'!$D$3:$G$3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'Soybeans 2025_2026'!$G$7:$G$9</c:f>
              <c:numCache>
                <c:formatCode>_ * #\ ##0_ ;_ * \-#\ ##0_ ;_ * "-"??_ ;_ @_ </c:formatCode>
                <c:ptCount val="3"/>
                <c:pt idx="0">
                  <c:v>1158</c:v>
                </c:pt>
                <c:pt idx="1">
                  <c:v>6201</c:v>
                </c:pt>
                <c:pt idx="2">
                  <c:v>11958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Soybeans'!$D$62:$K$62</c:f>
              <c:numCache>
                <c:formatCode>_ * #\ ##0_ ;_ * \-#\ ##0_ ;_ * "-"??_ ;_ @_ </c:formatCode>
                <c:ptCount val="8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1728992</c:v>
                </c:pt>
                <c:pt idx="7">
                  <c:v>11826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'Sojabone - Soybeans'!$D$3:$J$4</c:f>
              <c:multiLvlStrCache>
                <c:ptCount val="7"/>
                <c:lvl>
                  <c:pt idx="0">
                    <c:v> -   </c:v>
                  </c:pt>
                  <c:pt idx="1">
                    <c:v> 804 </c:v>
                  </c:pt>
                  <c:pt idx="2">
                    <c:v> 895 </c:v>
                  </c:pt>
                  <c:pt idx="3">
                    <c:v> 1 173 </c:v>
                  </c:pt>
                  <c:pt idx="4">
                    <c:v> 922 </c:v>
                  </c:pt>
                  <c:pt idx="5">
                    <c:v> 1 167 </c:v>
                  </c:pt>
                  <c:pt idx="6">
                    <c:v> 3 487 </c:v>
                  </c:pt>
                </c:lvl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2023/24</c:v>
                  </c:pt>
                  <c:pt idx="6">
                    <c:v>2024/25*</c:v>
                  </c:pt>
                </c:lvl>
              </c:multiLvlStrCache>
            </c:multiLvlStrRef>
          </c:cat>
          <c:val>
            <c:numRef>
              <c:f>'Sojabone - Soybeans'!$D$64:$K$64</c:f>
              <c:numCache>
                <c:formatCode>0.0%</c:formatCode>
                <c:ptCount val="8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0.99780815909602438</c:v>
                </c:pt>
                <c:pt idx="7">
                  <c:v>6.8248316299147618E-3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7679" cy="740228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09294" cy="758638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="98" zoomScaleNormal="98" workbookViewId="0">
      <selection activeCell="C16" sqref="C16"/>
    </sheetView>
  </sheetViews>
  <sheetFormatPr defaultRowHeight="13.2" x14ac:dyDescent="0.25"/>
  <cols>
    <col min="2" max="2" width="50.44140625" customWidth="1"/>
    <col min="3" max="3" width="18.6640625" style="119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34" t="s">
        <v>58</v>
      </c>
      <c r="C2" s="135"/>
      <c r="D2" s="136"/>
      <c r="E2" s="67"/>
    </row>
    <row r="3" spans="2:6" ht="20.399999999999999" thickBot="1" x14ac:dyDescent="0.45">
      <c r="B3" s="137" t="s">
        <v>62</v>
      </c>
      <c r="C3" s="138"/>
      <c r="D3" s="139"/>
    </row>
    <row r="4" spans="2:6" ht="14.4" x14ac:dyDescent="0.3">
      <c r="B4" s="13"/>
      <c r="C4" s="113" t="s">
        <v>39</v>
      </c>
      <c r="D4" s="14"/>
    </row>
    <row r="5" spans="2:6" ht="15" thickBot="1" x14ac:dyDescent="0.35">
      <c r="B5" s="18" t="s">
        <v>37</v>
      </c>
      <c r="C5" s="122">
        <f>'Soybeans 2024_2025'!G34</f>
        <v>1728992</v>
      </c>
      <c r="D5" s="19" t="s">
        <v>38</v>
      </c>
    </row>
    <row r="6" spans="2:6" ht="15" thickTop="1" x14ac:dyDescent="0.3">
      <c r="B6" s="114" t="s">
        <v>61</v>
      </c>
      <c r="C6" s="123">
        <v>1840290</v>
      </c>
      <c r="D6" s="115" t="s">
        <v>57</v>
      </c>
      <c r="E6" s="10"/>
      <c r="F6" s="10"/>
    </row>
    <row r="7" spans="2:6" ht="13.2" customHeight="1" x14ac:dyDescent="0.25">
      <c r="B7" s="36" t="s">
        <v>42</v>
      </c>
      <c r="C7" s="123">
        <v>46000</v>
      </c>
      <c r="D7" s="39" t="s">
        <v>43</v>
      </c>
    </row>
    <row r="8" spans="2:6" ht="14.4" x14ac:dyDescent="0.25">
      <c r="B8" s="16" t="s">
        <v>26</v>
      </c>
      <c r="C8" s="124"/>
      <c r="D8" s="17" t="s">
        <v>27</v>
      </c>
      <c r="E8" s="11"/>
    </row>
    <row r="9" spans="2:6" ht="25.5" customHeight="1" x14ac:dyDescent="0.25">
      <c r="B9" s="112" t="s">
        <v>28</v>
      </c>
      <c r="C9" s="125">
        <f>C6-C7-C8</f>
        <v>1794290</v>
      </c>
      <c r="D9" s="116" t="s">
        <v>29</v>
      </c>
      <c r="E9" s="11"/>
    </row>
    <row r="10" spans="2:6" ht="15" customHeight="1" x14ac:dyDescent="0.3">
      <c r="B10" s="57" t="s">
        <v>31</v>
      </c>
      <c r="C10" s="126">
        <f>C5/C9</f>
        <v>0.96360788947160159</v>
      </c>
      <c r="D10" s="58" t="s">
        <v>32</v>
      </c>
    </row>
    <row r="11" spans="2:6" x14ac:dyDescent="0.25">
      <c r="B11" s="15" t="s">
        <v>10</v>
      </c>
      <c r="C11" s="127">
        <f>C9-C5</f>
        <v>65298</v>
      </c>
      <c r="D11" s="14" t="s">
        <v>11</v>
      </c>
    </row>
    <row r="12" spans="2:6" x14ac:dyDescent="0.25">
      <c r="B12" s="15" t="s">
        <v>40</v>
      </c>
      <c r="C12" s="128">
        <f>52-'Soybeans 2025_2026'!B9</f>
        <v>49</v>
      </c>
      <c r="D12" s="14" t="s">
        <v>41</v>
      </c>
    </row>
    <row r="13" spans="2:6" hidden="1" x14ac:dyDescent="0.25">
      <c r="B13" s="117" t="s">
        <v>14</v>
      </c>
      <c r="C13" s="129"/>
      <c r="D13" s="118"/>
    </row>
    <row r="14" spans="2:6" hidden="1" x14ac:dyDescent="0.25">
      <c r="B14" s="117" t="s">
        <v>15</v>
      </c>
      <c r="C14" s="129"/>
      <c r="D14" s="118"/>
    </row>
    <row r="15" spans="2:6" hidden="1" x14ac:dyDescent="0.25">
      <c r="B15" s="117" t="s">
        <v>16</v>
      </c>
      <c r="C15" s="129"/>
      <c r="D15" s="118"/>
    </row>
    <row r="16" spans="2:6" ht="14.4" x14ac:dyDescent="0.3">
      <c r="B16" s="59" t="s">
        <v>17</v>
      </c>
      <c r="C16" s="130">
        <f>C11/C12</f>
        <v>1332.6122448979593</v>
      </c>
      <c r="D16" s="60" t="s">
        <v>18</v>
      </c>
    </row>
    <row r="17" spans="2:4" ht="15" thickBot="1" x14ac:dyDescent="0.35">
      <c r="B17" s="131"/>
      <c r="C17" s="132"/>
      <c r="D17" s="133"/>
    </row>
    <row r="18" spans="2:4" x14ac:dyDescent="0.25">
      <c r="B18" s="12"/>
    </row>
    <row r="20" spans="2:4" x14ac:dyDescent="0.25">
      <c r="C20" s="120"/>
    </row>
    <row r="21" spans="2:4" x14ac:dyDescent="0.25">
      <c r="C21" s="121"/>
      <c r="D21" s="56"/>
    </row>
    <row r="22" spans="2:4" x14ac:dyDescent="0.25">
      <c r="C22" s="121"/>
      <c r="D22" s="56"/>
    </row>
    <row r="24" spans="2:4" x14ac:dyDescent="0.25">
      <c r="C24" s="12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34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43525</v>
      </c>
      <c r="D7" s="73">
        <v>1065</v>
      </c>
      <c r="E7" s="73">
        <v>-261</v>
      </c>
      <c r="F7" s="28">
        <f t="shared" ref="F7:F30" si="0">D7+E7</f>
        <v>804</v>
      </c>
      <c r="G7" s="30">
        <f>F7</f>
        <v>804</v>
      </c>
    </row>
    <row r="8" spans="1:7" ht="14.4" x14ac:dyDescent="0.3">
      <c r="A8" s="21"/>
      <c r="B8" s="31">
        <v>2</v>
      </c>
      <c r="C8" s="81">
        <v>43532</v>
      </c>
      <c r="D8" s="73">
        <v>945</v>
      </c>
      <c r="E8" s="73">
        <v>328</v>
      </c>
      <c r="F8" s="28">
        <f t="shared" si="0"/>
        <v>1273</v>
      </c>
      <c r="G8" s="32">
        <f>(G7+F8)</f>
        <v>2077</v>
      </c>
    </row>
    <row r="9" spans="1:7" ht="14.4" x14ac:dyDescent="0.3">
      <c r="A9" s="21"/>
      <c r="B9" s="27">
        <v>3</v>
      </c>
      <c r="C9" s="81">
        <v>43539</v>
      </c>
      <c r="D9" s="73">
        <v>2457</v>
      </c>
      <c r="E9" s="73">
        <v>-550</v>
      </c>
      <c r="F9" s="28">
        <f t="shared" si="0"/>
        <v>1907</v>
      </c>
      <c r="G9" s="32">
        <f t="shared" ref="G9:G43" si="1">(G8+F9)</f>
        <v>3984</v>
      </c>
    </row>
    <row r="10" spans="1:7" ht="14.4" x14ac:dyDescent="0.3">
      <c r="A10" s="21"/>
      <c r="B10" s="29">
        <v>4</v>
      </c>
      <c r="C10" s="81">
        <v>43546</v>
      </c>
      <c r="D10" s="73">
        <v>6898</v>
      </c>
      <c r="E10" s="73">
        <v>-1350</v>
      </c>
      <c r="F10" s="28">
        <f t="shared" si="0"/>
        <v>5548</v>
      </c>
      <c r="G10" s="32">
        <f t="shared" si="1"/>
        <v>9532</v>
      </c>
    </row>
    <row r="11" spans="1:7" ht="14.4" x14ac:dyDescent="0.3">
      <c r="A11" s="21"/>
      <c r="B11" s="29">
        <v>5</v>
      </c>
      <c r="C11" s="81">
        <v>43553</v>
      </c>
      <c r="D11" s="73">
        <v>20765</v>
      </c>
      <c r="E11" s="73">
        <v>11016</v>
      </c>
      <c r="F11" s="28">
        <f t="shared" si="0"/>
        <v>31781</v>
      </c>
      <c r="G11" s="32">
        <f t="shared" si="1"/>
        <v>41313</v>
      </c>
    </row>
    <row r="12" spans="1:7" ht="14.4" x14ac:dyDescent="0.3">
      <c r="A12" s="21"/>
      <c r="B12" s="31">
        <v>6</v>
      </c>
      <c r="C12" s="81">
        <v>43560</v>
      </c>
      <c r="D12" s="73">
        <v>33687</v>
      </c>
      <c r="E12" s="73">
        <v>-1258</v>
      </c>
      <c r="F12" s="28">
        <f t="shared" si="0"/>
        <v>32429</v>
      </c>
      <c r="G12" s="32">
        <f t="shared" si="1"/>
        <v>73742</v>
      </c>
    </row>
    <row r="13" spans="1:7" ht="14.4" x14ac:dyDescent="0.3">
      <c r="A13" s="21"/>
      <c r="B13" s="27">
        <v>7</v>
      </c>
      <c r="C13" s="81">
        <v>43567</v>
      </c>
      <c r="D13" s="73">
        <v>17378</v>
      </c>
      <c r="E13" s="73">
        <v>95</v>
      </c>
      <c r="F13" s="28">
        <f t="shared" si="0"/>
        <v>17473</v>
      </c>
      <c r="G13" s="32">
        <f t="shared" si="1"/>
        <v>91215</v>
      </c>
    </row>
    <row r="14" spans="1:7" ht="14.4" x14ac:dyDescent="0.3">
      <c r="A14" s="21"/>
      <c r="B14" s="29">
        <v>8</v>
      </c>
      <c r="C14" s="81">
        <v>43574</v>
      </c>
      <c r="D14" s="73">
        <v>78186</v>
      </c>
      <c r="E14" s="73">
        <v>3710</v>
      </c>
      <c r="F14" s="28">
        <f t="shared" si="0"/>
        <v>81896</v>
      </c>
      <c r="G14" s="32">
        <f t="shared" si="1"/>
        <v>173111</v>
      </c>
    </row>
    <row r="15" spans="1:7" ht="13.5" customHeight="1" x14ac:dyDescent="0.3">
      <c r="A15" s="21"/>
      <c r="B15" s="29">
        <v>9</v>
      </c>
      <c r="C15" s="81">
        <v>43581</v>
      </c>
      <c r="D15" s="73">
        <v>37842</v>
      </c>
      <c r="E15" s="73">
        <v>98125</v>
      </c>
      <c r="F15" s="28">
        <f t="shared" si="0"/>
        <v>135967</v>
      </c>
      <c r="G15" s="32">
        <f t="shared" si="1"/>
        <v>309078</v>
      </c>
    </row>
    <row r="16" spans="1:7" ht="14.4" x14ac:dyDescent="0.3">
      <c r="A16" s="21"/>
      <c r="B16" s="31">
        <v>10</v>
      </c>
      <c r="C16" s="81">
        <v>43588</v>
      </c>
      <c r="D16" s="73">
        <v>131018</v>
      </c>
      <c r="E16" s="73">
        <v>-5738</v>
      </c>
      <c r="F16" s="28">
        <f t="shared" si="0"/>
        <v>125280</v>
      </c>
      <c r="G16" s="32">
        <f t="shared" si="1"/>
        <v>434358</v>
      </c>
    </row>
    <row r="17" spans="1:9" ht="14.4" x14ac:dyDescent="0.3">
      <c r="A17" s="21"/>
      <c r="B17" s="27">
        <v>11</v>
      </c>
      <c r="C17" s="81">
        <v>43595</v>
      </c>
      <c r="D17" s="73">
        <v>160504</v>
      </c>
      <c r="E17" s="73">
        <v>12153</v>
      </c>
      <c r="F17" s="28">
        <f t="shared" si="0"/>
        <v>172657</v>
      </c>
      <c r="G17" s="32">
        <f t="shared" si="1"/>
        <v>607015</v>
      </c>
    </row>
    <row r="18" spans="1:9" ht="14.4" x14ac:dyDescent="0.3">
      <c r="A18" s="21"/>
      <c r="B18" s="29">
        <v>12</v>
      </c>
      <c r="C18" s="81">
        <v>43602</v>
      </c>
      <c r="D18" s="73">
        <v>170536</v>
      </c>
      <c r="E18" s="73">
        <v>8</v>
      </c>
      <c r="F18" s="28">
        <f t="shared" si="0"/>
        <v>170544</v>
      </c>
      <c r="G18" s="32">
        <f t="shared" si="1"/>
        <v>777559</v>
      </c>
    </row>
    <row r="19" spans="1:9" ht="14.4" x14ac:dyDescent="0.3">
      <c r="A19" s="21"/>
      <c r="B19" s="29">
        <v>13</v>
      </c>
      <c r="C19" s="81">
        <v>43609</v>
      </c>
      <c r="D19" s="73">
        <v>108056</v>
      </c>
      <c r="E19" s="73">
        <v>57</v>
      </c>
      <c r="F19" s="28">
        <f t="shared" si="0"/>
        <v>108113</v>
      </c>
      <c r="G19" s="32">
        <f t="shared" si="1"/>
        <v>885672</v>
      </c>
    </row>
    <row r="20" spans="1:9" ht="14.4" x14ac:dyDescent="0.3">
      <c r="A20" s="21"/>
      <c r="B20" s="31">
        <v>14</v>
      </c>
      <c r="C20" s="81">
        <v>43616</v>
      </c>
      <c r="D20" s="73">
        <v>57466</v>
      </c>
      <c r="E20" s="73">
        <v>75680</v>
      </c>
      <c r="F20" s="28">
        <f t="shared" si="0"/>
        <v>133146</v>
      </c>
      <c r="G20" s="32">
        <f t="shared" si="1"/>
        <v>1018818</v>
      </c>
    </row>
    <row r="21" spans="1:9" ht="14.4" x14ac:dyDescent="0.3">
      <c r="A21" s="21"/>
      <c r="B21" s="27">
        <v>15</v>
      </c>
      <c r="C21" s="81">
        <v>43623</v>
      </c>
      <c r="D21" s="73">
        <v>32412</v>
      </c>
      <c r="E21" s="73">
        <v>344</v>
      </c>
      <c r="F21" s="28">
        <f t="shared" si="0"/>
        <v>32756</v>
      </c>
      <c r="G21" s="32">
        <f t="shared" si="1"/>
        <v>1051574</v>
      </c>
    </row>
    <row r="22" spans="1:9" ht="14.4" x14ac:dyDescent="0.3">
      <c r="A22" s="21"/>
      <c r="B22" s="29">
        <v>16</v>
      </c>
      <c r="C22" s="81">
        <v>43630</v>
      </c>
      <c r="D22" s="73">
        <v>15379</v>
      </c>
      <c r="E22" s="73">
        <v>1161</v>
      </c>
      <c r="F22" s="28">
        <f t="shared" si="0"/>
        <v>16540</v>
      </c>
      <c r="G22" s="32">
        <f t="shared" si="1"/>
        <v>1068114</v>
      </c>
    </row>
    <row r="23" spans="1:9" ht="14.4" x14ac:dyDescent="0.3">
      <c r="A23" s="21"/>
      <c r="B23" s="29">
        <v>17</v>
      </c>
      <c r="C23" s="81">
        <v>43637</v>
      </c>
      <c r="D23" s="74">
        <v>7860</v>
      </c>
      <c r="E23" s="73">
        <v>421</v>
      </c>
      <c r="F23" s="28">
        <f t="shared" si="0"/>
        <v>8281</v>
      </c>
      <c r="G23" s="32">
        <f t="shared" si="1"/>
        <v>1076395</v>
      </c>
    </row>
    <row r="24" spans="1:9" ht="15" customHeight="1" x14ac:dyDescent="0.3">
      <c r="A24" s="21"/>
      <c r="B24" s="31">
        <v>18</v>
      </c>
      <c r="C24" s="81">
        <v>43644</v>
      </c>
      <c r="D24" s="44">
        <v>4360</v>
      </c>
      <c r="E24" s="73">
        <v>11408</v>
      </c>
      <c r="F24" s="28">
        <f t="shared" si="0"/>
        <v>15768</v>
      </c>
      <c r="G24" s="32">
        <f t="shared" si="1"/>
        <v>1092163</v>
      </c>
    </row>
    <row r="25" spans="1:9" ht="15" customHeight="1" x14ac:dyDescent="0.3">
      <c r="A25" s="21"/>
      <c r="B25" s="27">
        <v>19</v>
      </c>
      <c r="C25" s="81">
        <v>43651</v>
      </c>
      <c r="D25" s="44">
        <v>3146</v>
      </c>
      <c r="E25" s="73">
        <v>-1112</v>
      </c>
      <c r="F25" s="28">
        <f t="shared" si="0"/>
        <v>2034</v>
      </c>
      <c r="G25" s="32">
        <f t="shared" si="1"/>
        <v>1094197</v>
      </c>
    </row>
    <row r="26" spans="1:9" ht="15" customHeight="1" x14ac:dyDescent="0.3">
      <c r="A26" s="21"/>
      <c r="B26" s="29">
        <v>20</v>
      </c>
      <c r="C26" s="81">
        <v>43658</v>
      </c>
      <c r="D26" s="44">
        <v>1887</v>
      </c>
      <c r="E26" s="73">
        <v>0</v>
      </c>
      <c r="F26" s="28">
        <f t="shared" si="0"/>
        <v>1887</v>
      </c>
      <c r="G26" s="32">
        <f t="shared" si="1"/>
        <v>1096084</v>
      </c>
    </row>
    <row r="27" spans="1:9" ht="15" customHeight="1" x14ac:dyDescent="0.3">
      <c r="A27" s="21"/>
      <c r="B27" s="29">
        <v>21</v>
      </c>
      <c r="C27" s="81">
        <v>43665</v>
      </c>
      <c r="D27" s="44">
        <v>1897</v>
      </c>
      <c r="E27" s="73">
        <v>0</v>
      </c>
      <c r="F27" s="28">
        <f t="shared" si="0"/>
        <v>1897</v>
      </c>
      <c r="G27" s="32">
        <f t="shared" si="1"/>
        <v>1097981</v>
      </c>
    </row>
    <row r="28" spans="1:9" ht="15" customHeight="1" x14ac:dyDescent="0.3">
      <c r="A28" s="21"/>
      <c r="B28" s="31">
        <v>22</v>
      </c>
      <c r="C28" s="81">
        <v>43672</v>
      </c>
      <c r="D28" s="44">
        <v>4583</v>
      </c>
      <c r="E28" s="73">
        <v>159</v>
      </c>
      <c r="F28" s="28">
        <f t="shared" si="0"/>
        <v>4742</v>
      </c>
      <c r="G28" s="32">
        <f t="shared" si="1"/>
        <v>1102723</v>
      </c>
      <c r="I28" s="45"/>
    </row>
    <row r="29" spans="1:9" ht="15" customHeight="1" x14ac:dyDescent="0.3">
      <c r="A29" s="21"/>
      <c r="B29" s="27">
        <v>23</v>
      </c>
      <c r="C29" s="81">
        <v>43679</v>
      </c>
      <c r="D29" s="44">
        <v>1042</v>
      </c>
      <c r="E29" s="73">
        <v>-347</v>
      </c>
      <c r="F29" s="28">
        <f t="shared" si="0"/>
        <v>695</v>
      </c>
      <c r="G29" s="32">
        <f t="shared" si="1"/>
        <v>1103418</v>
      </c>
    </row>
    <row r="30" spans="1:9" ht="15" customHeight="1" x14ac:dyDescent="0.3">
      <c r="A30" s="21"/>
      <c r="B30" s="29">
        <v>24</v>
      </c>
      <c r="C30" s="81">
        <v>43685</v>
      </c>
      <c r="D30" s="44">
        <v>1738</v>
      </c>
      <c r="E30" s="73">
        <v>-24</v>
      </c>
      <c r="F30" s="28">
        <f t="shared" si="0"/>
        <v>1714</v>
      </c>
      <c r="G30" s="32">
        <f t="shared" si="1"/>
        <v>1105132</v>
      </c>
    </row>
    <row r="31" spans="1:9" ht="15" customHeight="1" x14ac:dyDescent="0.3">
      <c r="A31" s="21"/>
      <c r="B31" s="29">
        <v>25</v>
      </c>
      <c r="C31" s="81">
        <v>43693</v>
      </c>
      <c r="D31" s="44">
        <v>2432</v>
      </c>
      <c r="E31" s="73">
        <v>0</v>
      </c>
      <c r="F31" s="28">
        <f>D31+E31</f>
        <v>2432</v>
      </c>
      <c r="G31" s="32">
        <f t="shared" si="1"/>
        <v>1107564</v>
      </c>
    </row>
    <row r="32" spans="1:9" ht="15" customHeight="1" x14ac:dyDescent="0.3">
      <c r="A32" s="21"/>
      <c r="B32" s="31">
        <v>26</v>
      </c>
      <c r="C32" s="81">
        <v>43700</v>
      </c>
      <c r="D32" s="44">
        <v>1866</v>
      </c>
      <c r="E32" s="73">
        <v>0</v>
      </c>
      <c r="F32" s="28">
        <f>D32+E32</f>
        <v>1866</v>
      </c>
      <c r="G32" s="32">
        <f t="shared" si="1"/>
        <v>1109430</v>
      </c>
    </row>
    <row r="33" spans="1:7" ht="15" customHeight="1" x14ac:dyDescent="0.3">
      <c r="A33" s="21"/>
      <c r="B33" s="27">
        <v>27</v>
      </c>
      <c r="C33" s="81">
        <v>43707</v>
      </c>
      <c r="D33" s="44">
        <v>1027</v>
      </c>
      <c r="E33" s="73">
        <v>2117</v>
      </c>
      <c r="F33" s="28">
        <f>D33+E33</f>
        <v>3144</v>
      </c>
      <c r="G33" s="32">
        <f t="shared" si="1"/>
        <v>1112574</v>
      </c>
    </row>
    <row r="34" spans="1:7" ht="15" customHeight="1" x14ac:dyDescent="0.3">
      <c r="A34" s="21"/>
      <c r="B34" s="29">
        <v>28</v>
      </c>
      <c r="C34" s="81">
        <v>43714</v>
      </c>
      <c r="D34" s="44">
        <v>777</v>
      </c>
      <c r="E34" s="73">
        <v>-246</v>
      </c>
      <c r="F34" s="28">
        <f>D34+E34</f>
        <v>531</v>
      </c>
      <c r="G34" s="32">
        <f t="shared" si="1"/>
        <v>1113105</v>
      </c>
    </row>
    <row r="35" spans="1:7" ht="16.5" customHeight="1" x14ac:dyDescent="0.3">
      <c r="A35" s="21"/>
      <c r="B35" s="29">
        <v>29</v>
      </c>
      <c r="C35" s="81">
        <v>43721</v>
      </c>
      <c r="D35" s="44">
        <v>916</v>
      </c>
      <c r="E35" s="73">
        <v>0</v>
      </c>
      <c r="F35" s="28">
        <f>D35+E35</f>
        <v>916</v>
      </c>
      <c r="G35" s="32">
        <f t="shared" si="1"/>
        <v>1114021</v>
      </c>
    </row>
    <row r="36" spans="1:7" ht="17.25" customHeight="1" x14ac:dyDescent="0.3">
      <c r="A36" s="21"/>
      <c r="B36" s="31">
        <v>30</v>
      </c>
      <c r="C36" s="81">
        <v>43728</v>
      </c>
      <c r="D36" s="44">
        <v>412</v>
      </c>
      <c r="E36" s="73">
        <v>0</v>
      </c>
      <c r="F36" s="28">
        <f t="shared" ref="F36:F43" si="2">D36+E36</f>
        <v>412</v>
      </c>
      <c r="G36" s="32">
        <f t="shared" si="1"/>
        <v>1114433</v>
      </c>
    </row>
    <row r="37" spans="1:7" ht="15" customHeight="1" x14ac:dyDescent="0.3">
      <c r="A37" s="21"/>
      <c r="B37" s="27">
        <v>31</v>
      </c>
      <c r="C37" s="81">
        <v>43735</v>
      </c>
      <c r="D37" s="44">
        <v>244</v>
      </c>
      <c r="E37" s="73">
        <v>3309</v>
      </c>
      <c r="F37" s="28">
        <f t="shared" si="2"/>
        <v>3553</v>
      </c>
      <c r="G37" s="32">
        <f t="shared" si="1"/>
        <v>1117986</v>
      </c>
    </row>
    <row r="38" spans="1:7" ht="15" customHeight="1" x14ac:dyDescent="0.3">
      <c r="A38" s="21"/>
      <c r="B38" s="29">
        <v>32</v>
      </c>
      <c r="C38" s="81">
        <v>43742</v>
      </c>
      <c r="D38" s="40">
        <v>826</v>
      </c>
      <c r="E38" s="73">
        <v>-372</v>
      </c>
      <c r="F38" s="28">
        <f t="shared" si="2"/>
        <v>454</v>
      </c>
      <c r="G38" s="32">
        <f t="shared" si="1"/>
        <v>1118440</v>
      </c>
    </row>
    <row r="39" spans="1:7" ht="15" customHeight="1" x14ac:dyDescent="0.3">
      <c r="A39" s="21"/>
      <c r="B39" s="29">
        <v>33</v>
      </c>
      <c r="C39" s="81">
        <v>43749</v>
      </c>
      <c r="D39" s="40">
        <v>740</v>
      </c>
      <c r="E39" s="73">
        <v>0</v>
      </c>
      <c r="F39" s="28">
        <f t="shared" si="2"/>
        <v>740</v>
      </c>
      <c r="G39" s="32">
        <f t="shared" si="1"/>
        <v>1119180</v>
      </c>
    </row>
    <row r="40" spans="1:7" ht="15" customHeight="1" x14ac:dyDescent="0.3">
      <c r="A40" s="21"/>
      <c r="B40" s="31">
        <v>34</v>
      </c>
      <c r="C40" s="81">
        <v>43756</v>
      </c>
      <c r="D40" s="40">
        <v>387</v>
      </c>
      <c r="E40" s="73">
        <v>0</v>
      </c>
      <c r="F40" s="28">
        <f t="shared" si="2"/>
        <v>387</v>
      </c>
      <c r="G40" s="32">
        <f t="shared" si="1"/>
        <v>1119567</v>
      </c>
    </row>
    <row r="41" spans="1:7" ht="15" customHeight="1" x14ac:dyDescent="0.3">
      <c r="A41" s="21"/>
      <c r="B41" s="27">
        <v>35</v>
      </c>
      <c r="C41" s="81">
        <v>43763</v>
      </c>
      <c r="D41" s="44">
        <v>479</v>
      </c>
      <c r="E41" s="73">
        <v>1578</v>
      </c>
      <c r="F41" s="28">
        <f t="shared" si="2"/>
        <v>2057</v>
      </c>
      <c r="G41" s="32">
        <f t="shared" si="1"/>
        <v>1121624</v>
      </c>
    </row>
    <row r="42" spans="1:7" ht="15" customHeight="1" x14ac:dyDescent="0.3">
      <c r="A42" s="21"/>
      <c r="B42" s="29">
        <v>36</v>
      </c>
      <c r="C42" s="81">
        <v>43770</v>
      </c>
      <c r="D42" s="44">
        <v>414</v>
      </c>
      <c r="E42" s="73">
        <v>-300</v>
      </c>
      <c r="F42" s="28">
        <f t="shared" si="2"/>
        <v>114</v>
      </c>
      <c r="G42" s="32">
        <f t="shared" si="1"/>
        <v>1121738</v>
      </c>
    </row>
    <row r="43" spans="1:7" ht="15" customHeight="1" x14ac:dyDescent="0.3">
      <c r="A43" s="21"/>
      <c r="B43" s="29">
        <v>37</v>
      </c>
      <c r="C43" s="81">
        <v>43777</v>
      </c>
      <c r="D43" s="44">
        <v>313</v>
      </c>
      <c r="E43" s="73">
        <v>0</v>
      </c>
      <c r="F43" s="28">
        <f t="shared" si="2"/>
        <v>313</v>
      </c>
      <c r="G43" s="32">
        <f t="shared" si="1"/>
        <v>1122051</v>
      </c>
    </row>
    <row r="44" spans="1:7" ht="15" customHeight="1" x14ac:dyDescent="0.3">
      <c r="A44" s="21"/>
      <c r="B44" s="31">
        <v>38</v>
      </c>
      <c r="C44" s="81">
        <v>43784</v>
      </c>
      <c r="D44" s="44">
        <v>450</v>
      </c>
      <c r="E44" s="73">
        <v>8</v>
      </c>
      <c r="F44" s="28">
        <f t="shared" ref="F44:F49" si="3">D44+E44</f>
        <v>458</v>
      </c>
      <c r="G44" s="32">
        <f t="shared" ref="G44:G52" si="4">G43+F44</f>
        <v>1122509</v>
      </c>
    </row>
    <row r="45" spans="1:7" ht="15" customHeight="1" x14ac:dyDescent="0.3">
      <c r="A45" s="21"/>
      <c r="B45" s="27">
        <v>39</v>
      </c>
      <c r="C45" s="81">
        <v>43791</v>
      </c>
      <c r="D45" s="44">
        <v>263</v>
      </c>
      <c r="E45" s="73">
        <v>0</v>
      </c>
      <c r="F45" s="28">
        <f t="shared" si="3"/>
        <v>263</v>
      </c>
      <c r="G45" s="32">
        <f t="shared" si="4"/>
        <v>1122772</v>
      </c>
    </row>
    <row r="46" spans="1:7" ht="15" customHeight="1" x14ac:dyDescent="0.3">
      <c r="A46" s="21"/>
      <c r="B46" s="29">
        <v>40</v>
      </c>
      <c r="C46" s="81">
        <v>43798</v>
      </c>
      <c r="D46" s="44">
        <v>797</v>
      </c>
      <c r="E46" s="73">
        <v>-7</v>
      </c>
      <c r="F46" s="28">
        <f t="shared" si="3"/>
        <v>790</v>
      </c>
      <c r="G46" s="32">
        <f t="shared" si="4"/>
        <v>1123562</v>
      </c>
    </row>
    <row r="47" spans="1:7" ht="15" customHeight="1" x14ac:dyDescent="0.3">
      <c r="A47" s="21"/>
      <c r="B47" s="29">
        <v>41</v>
      </c>
      <c r="C47" s="81">
        <v>43805</v>
      </c>
      <c r="D47" s="44">
        <v>206</v>
      </c>
      <c r="E47" s="73">
        <v>-5</v>
      </c>
      <c r="F47" s="28">
        <f t="shared" si="3"/>
        <v>201</v>
      </c>
      <c r="G47" s="32">
        <f t="shared" si="4"/>
        <v>1123763</v>
      </c>
    </row>
    <row r="48" spans="1:7" ht="15" customHeight="1" x14ac:dyDescent="0.3">
      <c r="A48" s="21"/>
      <c r="B48" s="31">
        <v>42</v>
      </c>
      <c r="C48" s="81">
        <v>43812</v>
      </c>
      <c r="D48" s="44">
        <v>341</v>
      </c>
      <c r="E48" s="73">
        <v>-86</v>
      </c>
      <c r="F48" s="28">
        <f t="shared" si="3"/>
        <v>255</v>
      </c>
      <c r="G48" s="32">
        <f t="shared" si="4"/>
        <v>1124018</v>
      </c>
    </row>
    <row r="49" spans="1:8" ht="14.4" x14ac:dyDescent="0.3">
      <c r="A49" s="21"/>
      <c r="B49" s="27">
        <v>43</v>
      </c>
      <c r="C49" s="81">
        <v>43819</v>
      </c>
      <c r="D49" s="44">
        <v>244</v>
      </c>
      <c r="E49" s="73">
        <v>0</v>
      </c>
      <c r="F49" s="28">
        <f t="shared" si="3"/>
        <v>244</v>
      </c>
      <c r="G49" s="32">
        <f t="shared" si="4"/>
        <v>1124262</v>
      </c>
    </row>
    <row r="50" spans="1:8" ht="15" customHeight="1" x14ac:dyDescent="0.3">
      <c r="A50" s="21"/>
      <c r="B50" s="29">
        <v>44</v>
      </c>
      <c r="C50" s="81">
        <v>43826</v>
      </c>
      <c r="D50" s="44">
        <v>401</v>
      </c>
      <c r="E50" s="73">
        <v>508</v>
      </c>
      <c r="F50" s="28">
        <f t="shared" ref="F50:F56" si="5">D50+E50</f>
        <v>909</v>
      </c>
      <c r="G50" s="32">
        <f t="shared" si="4"/>
        <v>1125171</v>
      </c>
    </row>
    <row r="51" spans="1:8" ht="15" customHeight="1" x14ac:dyDescent="0.3">
      <c r="A51" s="21"/>
      <c r="B51" s="29">
        <v>45</v>
      </c>
      <c r="C51" s="81">
        <v>43833</v>
      </c>
      <c r="D51" s="44">
        <v>54</v>
      </c>
      <c r="E51" s="73">
        <v>-22</v>
      </c>
      <c r="F51" s="28">
        <f t="shared" si="5"/>
        <v>32</v>
      </c>
      <c r="G51" s="32">
        <f t="shared" si="4"/>
        <v>1125203</v>
      </c>
    </row>
    <row r="52" spans="1:8" ht="15" customHeight="1" x14ac:dyDescent="0.3">
      <c r="A52" s="21"/>
      <c r="B52" s="31">
        <v>46</v>
      </c>
      <c r="C52" s="81">
        <v>43840</v>
      </c>
      <c r="D52" s="44">
        <v>697</v>
      </c>
      <c r="E52" s="73">
        <v>21</v>
      </c>
      <c r="F52" s="28">
        <f t="shared" si="5"/>
        <v>718</v>
      </c>
      <c r="G52" s="32">
        <f t="shared" si="4"/>
        <v>1125921</v>
      </c>
    </row>
    <row r="53" spans="1:8" ht="15" customHeight="1" x14ac:dyDescent="0.3">
      <c r="A53" s="21"/>
      <c r="B53" s="27">
        <v>47</v>
      </c>
      <c r="C53" s="81">
        <v>43847</v>
      </c>
      <c r="D53" s="44">
        <v>1047</v>
      </c>
      <c r="E53" s="73">
        <v>209</v>
      </c>
      <c r="F53" s="28">
        <f t="shared" si="5"/>
        <v>1256</v>
      </c>
      <c r="G53" s="32">
        <f t="shared" ref="G53:G58" si="6">G52+F53</f>
        <v>1127177</v>
      </c>
    </row>
    <row r="54" spans="1:8" ht="15" customHeight="1" x14ac:dyDescent="0.3">
      <c r="A54" s="21"/>
      <c r="B54" s="29">
        <v>48</v>
      </c>
      <c r="C54" s="81">
        <v>43854</v>
      </c>
      <c r="D54" s="44">
        <v>1053</v>
      </c>
      <c r="E54" s="73">
        <v>25</v>
      </c>
      <c r="F54" s="28">
        <f t="shared" si="5"/>
        <v>1078</v>
      </c>
      <c r="G54" s="32">
        <f t="shared" si="6"/>
        <v>1128255</v>
      </c>
    </row>
    <row r="55" spans="1:8" s="1" customFormat="1" ht="15" customHeight="1" x14ac:dyDescent="0.3">
      <c r="A55" s="24"/>
      <c r="B55" s="29">
        <v>49</v>
      </c>
      <c r="C55" s="81">
        <v>43861</v>
      </c>
      <c r="D55" s="44">
        <v>1063</v>
      </c>
      <c r="E55" s="73">
        <v>1875</v>
      </c>
      <c r="F55" s="28">
        <f t="shared" si="5"/>
        <v>2938</v>
      </c>
      <c r="G55" s="32">
        <f t="shared" si="6"/>
        <v>1131193</v>
      </c>
      <c r="H55" s="2"/>
    </row>
    <row r="56" spans="1:8" ht="15" customHeight="1" x14ac:dyDescent="0.3">
      <c r="A56" s="21"/>
      <c r="B56" s="31">
        <v>50</v>
      </c>
      <c r="C56" s="81">
        <v>43868</v>
      </c>
      <c r="D56" s="44">
        <v>865</v>
      </c>
      <c r="E56" s="73">
        <v>0</v>
      </c>
      <c r="F56" s="28">
        <f t="shared" si="5"/>
        <v>865</v>
      </c>
      <c r="G56" s="32">
        <f t="shared" si="6"/>
        <v>1132058</v>
      </c>
    </row>
    <row r="57" spans="1:8" ht="15" customHeight="1" x14ac:dyDescent="0.3">
      <c r="A57" s="21"/>
      <c r="B57" s="27">
        <v>51</v>
      </c>
      <c r="C57" s="81">
        <v>43875</v>
      </c>
      <c r="D57" s="44">
        <v>722</v>
      </c>
      <c r="E57" s="73">
        <v>0</v>
      </c>
      <c r="F57" s="28">
        <f>D57+E57</f>
        <v>722</v>
      </c>
      <c r="G57" s="32">
        <f t="shared" si="6"/>
        <v>1132780</v>
      </c>
    </row>
    <row r="58" spans="1:8" ht="15" customHeight="1" x14ac:dyDescent="0.3">
      <c r="A58" s="21"/>
      <c r="B58" s="29">
        <v>52</v>
      </c>
      <c r="C58" s="81">
        <v>43882</v>
      </c>
      <c r="D58" s="44">
        <v>791</v>
      </c>
      <c r="E58" s="73">
        <v>9</v>
      </c>
      <c r="F58" s="28">
        <f>D58+E58</f>
        <v>800</v>
      </c>
      <c r="G58" s="32">
        <f t="shared" si="6"/>
        <v>1133580</v>
      </c>
    </row>
    <row r="59" spans="1:8" ht="14.4" x14ac:dyDescent="0.3">
      <c r="A59" s="21"/>
      <c r="B59" s="29">
        <v>53</v>
      </c>
      <c r="C59" s="81">
        <v>43889</v>
      </c>
      <c r="D59" s="44">
        <v>616</v>
      </c>
      <c r="E59" s="73">
        <v>0</v>
      </c>
      <c r="F59" s="28">
        <f>D59+E59</f>
        <v>616</v>
      </c>
      <c r="G59" s="32">
        <f>G58+F59</f>
        <v>1134196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43896</v>
      </c>
      <c r="D7" s="73">
        <v>905</v>
      </c>
      <c r="E7" s="73">
        <v>-10</v>
      </c>
      <c r="F7" s="28">
        <f t="shared" ref="F7:F30" si="0">D7+E7</f>
        <v>895</v>
      </c>
      <c r="G7" s="30">
        <f>F7</f>
        <v>895</v>
      </c>
    </row>
    <row r="8" spans="1:7" ht="14.4" x14ac:dyDescent="0.3">
      <c r="A8" s="21"/>
      <c r="B8" s="31">
        <v>2</v>
      </c>
      <c r="C8" s="81">
        <v>43903</v>
      </c>
      <c r="D8" s="73">
        <v>1057</v>
      </c>
      <c r="E8" s="73">
        <v>0</v>
      </c>
      <c r="F8" s="28">
        <f t="shared" si="0"/>
        <v>1057</v>
      </c>
      <c r="G8" s="32">
        <f t="shared" ref="G8:G17" si="1">G7+F8</f>
        <v>1952</v>
      </c>
    </row>
    <row r="9" spans="1:7" ht="14.4" x14ac:dyDescent="0.3">
      <c r="A9" s="21"/>
      <c r="B9" s="27">
        <v>3</v>
      </c>
      <c r="C9" s="81">
        <v>43910</v>
      </c>
      <c r="D9" s="73">
        <v>2742</v>
      </c>
      <c r="E9" s="73">
        <v>10</v>
      </c>
      <c r="F9" s="28">
        <f t="shared" si="0"/>
        <v>2752</v>
      </c>
      <c r="G9" s="100">
        <f t="shared" si="1"/>
        <v>4704</v>
      </c>
    </row>
    <row r="10" spans="1:7" ht="14.4" x14ac:dyDescent="0.3">
      <c r="A10" s="21"/>
      <c r="B10" s="29">
        <v>4</v>
      </c>
      <c r="C10" s="81">
        <v>43917</v>
      </c>
      <c r="D10" s="73">
        <v>9996</v>
      </c>
      <c r="E10" s="73">
        <v>18426</v>
      </c>
      <c r="F10" s="28">
        <f t="shared" si="0"/>
        <v>28422</v>
      </c>
      <c r="G10" s="100">
        <f t="shared" si="1"/>
        <v>33126</v>
      </c>
    </row>
    <row r="11" spans="1:7" ht="14.4" x14ac:dyDescent="0.3">
      <c r="A11" s="21"/>
      <c r="B11" s="29">
        <v>5</v>
      </c>
      <c r="C11" s="81">
        <v>43924</v>
      </c>
      <c r="D11" s="73">
        <v>13995</v>
      </c>
      <c r="E11" s="73">
        <v>-4509</v>
      </c>
      <c r="F11" s="28">
        <f t="shared" si="0"/>
        <v>9486</v>
      </c>
      <c r="G11" s="100">
        <f t="shared" si="1"/>
        <v>42612</v>
      </c>
    </row>
    <row r="12" spans="1:7" ht="14.4" x14ac:dyDescent="0.3">
      <c r="A12" s="21"/>
      <c r="B12" s="31">
        <v>6</v>
      </c>
      <c r="C12" s="81">
        <v>43931</v>
      </c>
      <c r="D12" s="73">
        <v>24065</v>
      </c>
      <c r="E12" s="73">
        <v>0</v>
      </c>
      <c r="F12" s="28">
        <f t="shared" si="0"/>
        <v>24065</v>
      </c>
      <c r="G12" s="100">
        <f t="shared" si="1"/>
        <v>66677</v>
      </c>
    </row>
    <row r="13" spans="1:7" ht="14.4" x14ac:dyDescent="0.3">
      <c r="A13" s="21"/>
      <c r="B13" s="27">
        <v>7</v>
      </c>
      <c r="C13" s="81">
        <v>43938</v>
      </c>
      <c r="D13" s="73">
        <v>57893</v>
      </c>
      <c r="E13" s="73">
        <v>-28</v>
      </c>
      <c r="F13" s="28">
        <f t="shared" si="0"/>
        <v>57865</v>
      </c>
      <c r="G13" s="100">
        <f t="shared" si="1"/>
        <v>124542</v>
      </c>
    </row>
    <row r="14" spans="1:7" ht="14.4" x14ac:dyDescent="0.3">
      <c r="A14" s="21"/>
      <c r="B14" s="29">
        <v>8</v>
      </c>
      <c r="C14" s="81">
        <v>43945</v>
      </c>
      <c r="D14" s="73">
        <v>167142</v>
      </c>
      <c r="E14" s="73">
        <v>107843</v>
      </c>
      <c r="F14" s="28">
        <f t="shared" si="0"/>
        <v>274985</v>
      </c>
      <c r="G14" s="100">
        <f t="shared" si="1"/>
        <v>399527</v>
      </c>
    </row>
    <row r="15" spans="1:7" ht="13.5" customHeight="1" x14ac:dyDescent="0.3">
      <c r="A15" s="21"/>
      <c r="B15" s="29">
        <v>9</v>
      </c>
      <c r="C15" s="81">
        <v>43952</v>
      </c>
      <c r="D15" s="73">
        <v>12948</v>
      </c>
      <c r="E15" s="73">
        <v>-3844</v>
      </c>
      <c r="F15" s="28">
        <f t="shared" si="0"/>
        <v>9104</v>
      </c>
      <c r="G15" s="100">
        <f t="shared" si="1"/>
        <v>408631</v>
      </c>
    </row>
    <row r="16" spans="1:7" ht="14.4" x14ac:dyDescent="0.3">
      <c r="A16" s="21"/>
      <c r="B16" s="31">
        <v>10</v>
      </c>
      <c r="C16" s="81">
        <v>43959</v>
      </c>
      <c r="D16" s="73">
        <v>221553</v>
      </c>
      <c r="E16" s="73">
        <v>0</v>
      </c>
      <c r="F16" s="28">
        <f t="shared" si="0"/>
        <v>221553</v>
      </c>
      <c r="G16" s="100">
        <f t="shared" si="1"/>
        <v>630184</v>
      </c>
    </row>
    <row r="17" spans="1:9" ht="14.4" x14ac:dyDescent="0.3">
      <c r="A17" s="21"/>
      <c r="B17" s="27">
        <v>11</v>
      </c>
      <c r="C17" s="81">
        <v>43966</v>
      </c>
      <c r="D17" s="73">
        <v>211529</v>
      </c>
      <c r="E17" s="73">
        <v>1612</v>
      </c>
      <c r="F17" s="28">
        <f t="shared" si="0"/>
        <v>213141</v>
      </c>
      <c r="G17" s="100">
        <f t="shared" si="1"/>
        <v>843325</v>
      </c>
    </row>
    <row r="18" spans="1:9" ht="14.4" x14ac:dyDescent="0.3">
      <c r="A18" s="21"/>
      <c r="B18" s="29">
        <v>12</v>
      </c>
      <c r="C18" s="81">
        <v>43973</v>
      </c>
      <c r="D18" s="73">
        <v>139153</v>
      </c>
      <c r="E18" s="73">
        <v>-30</v>
      </c>
      <c r="F18" s="28">
        <f t="shared" si="0"/>
        <v>139123</v>
      </c>
      <c r="G18" s="100">
        <f t="shared" ref="G18:G59" si="2">G17+F18</f>
        <v>982448</v>
      </c>
    </row>
    <row r="19" spans="1:9" ht="14.4" x14ac:dyDescent="0.3">
      <c r="A19" s="21"/>
      <c r="B19" s="29">
        <v>13</v>
      </c>
      <c r="C19" s="81">
        <v>43980</v>
      </c>
      <c r="D19" s="73">
        <v>73919</v>
      </c>
      <c r="E19" s="73">
        <v>68929</v>
      </c>
      <c r="F19" s="28">
        <f t="shared" si="0"/>
        <v>142848</v>
      </c>
      <c r="G19" s="100">
        <f t="shared" si="2"/>
        <v>1125296</v>
      </c>
    </row>
    <row r="20" spans="1:9" ht="14.4" x14ac:dyDescent="0.3">
      <c r="A20" s="21"/>
      <c r="B20" s="31">
        <v>14</v>
      </c>
      <c r="C20" s="81">
        <v>43987</v>
      </c>
      <c r="D20" s="73">
        <v>27244</v>
      </c>
      <c r="E20" s="73">
        <v>-5138</v>
      </c>
      <c r="F20" s="28">
        <f t="shared" si="0"/>
        <v>22106</v>
      </c>
      <c r="G20" s="100">
        <f t="shared" si="2"/>
        <v>1147402</v>
      </c>
    </row>
    <row r="21" spans="1:9" ht="14.4" x14ac:dyDescent="0.3">
      <c r="A21" s="21"/>
      <c r="B21" s="27">
        <v>15</v>
      </c>
      <c r="C21" s="81">
        <v>43994</v>
      </c>
      <c r="D21" s="73">
        <v>11916</v>
      </c>
      <c r="E21" s="73">
        <v>0</v>
      </c>
      <c r="F21" s="28">
        <f t="shared" si="0"/>
        <v>11916</v>
      </c>
      <c r="G21" s="100">
        <f t="shared" si="2"/>
        <v>1159318</v>
      </c>
    </row>
    <row r="22" spans="1:9" ht="14.4" x14ac:dyDescent="0.3">
      <c r="A22" s="21"/>
      <c r="B22" s="29">
        <v>16</v>
      </c>
      <c r="C22" s="81">
        <v>44001</v>
      </c>
      <c r="D22" s="73">
        <v>3735</v>
      </c>
      <c r="E22" s="73">
        <v>0</v>
      </c>
      <c r="F22" s="28">
        <f t="shared" si="0"/>
        <v>3735</v>
      </c>
      <c r="G22" s="100">
        <f t="shared" si="2"/>
        <v>1163053</v>
      </c>
    </row>
    <row r="23" spans="1:9" ht="14.4" x14ac:dyDescent="0.3">
      <c r="A23" s="21"/>
      <c r="B23" s="29">
        <v>17</v>
      </c>
      <c r="C23" s="81">
        <v>44008</v>
      </c>
      <c r="D23" s="74">
        <v>2850</v>
      </c>
      <c r="E23" s="73">
        <v>17005</v>
      </c>
      <c r="F23" s="28">
        <f t="shared" si="0"/>
        <v>19855</v>
      </c>
      <c r="G23" s="100">
        <f t="shared" si="2"/>
        <v>1182908</v>
      </c>
    </row>
    <row r="24" spans="1:9" ht="15" customHeight="1" x14ac:dyDescent="0.3">
      <c r="A24" s="21"/>
      <c r="B24" s="31">
        <v>18</v>
      </c>
      <c r="C24" s="81">
        <v>44015</v>
      </c>
      <c r="D24" s="44">
        <v>2594</v>
      </c>
      <c r="E24" s="73">
        <v>-300</v>
      </c>
      <c r="F24" s="28">
        <f t="shared" si="0"/>
        <v>2294</v>
      </c>
      <c r="G24" s="100">
        <f t="shared" si="2"/>
        <v>1185202</v>
      </c>
    </row>
    <row r="25" spans="1:9" ht="15" customHeight="1" x14ac:dyDescent="0.3">
      <c r="A25" s="21"/>
      <c r="B25" s="27">
        <v>19</v>
      </c>
      <c r="C25" s="81">
        <v>44022</v>
      </c>
      <c r="D25" s="44">
        <v>1220</v>
      </c>
      <c r="E25" s="73">
        <v>2</v>
      </c>
      <c r="F25" s="28">
        <f t="shared" si="0"/>
        <v>1222</v>
      </c>
      <c r="G25" s="100">
        <f t="shared" si="2"/>
        <v>1186424</v>
      </c>
    </row>
    <row r="26" spans="1:9" ht="15" customHeight="1" x14ac:dyDescent="0.3">
      <c r="A26" s="21"/>
      <c r="B26" s="29">
        <v>20</v>
      </c>
      <c r="C26" s="81">
        <v>44029</v>
      </c>
      <c r="D26" s="44">
        <v>1062</v>
      </c>
      <c r="E26" s="73">
        <v>38</v>
      </c>
      <c r="F26" s="28">
        <f t="shared" si="0"/>
        <v>1100</v>
      </c>
      <c r="G26" s="100">
        <f t="shared" si="2"/>
        <v>1187524</v>
      </c>
    </row>
    <row r="27" spans="1:9" ht="15" customHeight="1" x14ac:dyDescent="0.3">
      <c r="A27" s="21"/>
      <c r="B27" s="29">
        <v>21</v>
      </c>
      <c r="C27" s="81">
        <v>44036</v>
      </c>
      <c r="D27" s="44">
        <v>1767</v>
      </c>
      <c r="E27" s="73">
        <v>0</v>
      </c>
      <c r="F27" s="28">
        <f t="shared" si="0"/>
        <v>1767</v>
      </c>
      <c r="G27" s="100">
        <f t="shared" si="2"/>
        <v>1189291</v>
      </c>
    </row>
    <row r="28" spans="1:9" ht="15" customHeight="1" x14ac:dyDescent="0.3">
      <c r="A28" s="21"/>
      <c r="B28" s="31">
        <v>22</v>
      </c>
      <c r="C28" s="81">
        <v>44043</v>
      </c>
      <c r="D28" s="44">
        <v>1011</v>
      </c>
      <c r="E28" s="73">
        <v>-242</v>
      </c>
      <c r="F28" s="28">
        <f t="shared" si="0"/>
        <v>769</v>
      </c>
      <c r="G28" s="100">
        <f t="shared" si="2"/>
        <v>1190060</v>
      </c>
      <c r="I28" s="45"/>
    </row>
    <row r="29" spans="1:9" ht="15" customHeight="1" x14ac:dyDescent="0.3">
      <c r="A29" s="21"/>
      <c r="B29" s="27">
        <v>23</v>
      </c>
      <c r="C29" s="81">
        <v>44050</v>
      </c>
      <c r="D29" s="44">
        <v>1207</v>
      </c>
      <c r="E29" s="73">
        <v>74</v>
      </c>
      <c r="F29" s="28">
        <f t="shared" si="0"/>
        <v>1281</v>
      </c>
      <c r="G29" s="100">
        <f t="shared" si="2"/>
        <v>1191341</v>
      </c>
    </row>
    <row r="30" spans="1:9" ht="15" customHeight="1" x14ac:dyDescent="0.3">
      <c r="A30" s="21"/>
      <c r="B30" s="29">
        <v>24</v>
      </c>
      <c r="C30" s="81">
        <v>44057</v>
      </c>
      <c r="D30" s="44">
        <v>908</v>
      </c>
      <c r="E30" s="73">
        <v>161</v>
      </c>
      <c r="F30" s="28">
        <f t="shared" si="0"/>
        <v>1069</v>
      </c>
      <c r="G30" s="100">
        <f t="shared" si="2"/>
        <v>1192410</v>
      </c>
    </row>
    <row r="31" spans="1:9" ht="15" customHeight="1" x14ac:dyDescent="0.3">
      <c r="A31" s="21"/>
      <c r="B31" s="29">
        <v>25</v>
      </c>
      <c r="C31" s="81">
        <v>44064</v>
      </c>
      <c r="D31" s="44">
        <v>1361</v>
      </c>
      <c r="E31" s="73">
        <v>0</v>
      </c>
      <c r="F31" s="28">
        <f>D31+E31</f>
        <v>1361</v>
      </c>
      <c r="G31" s="100">
        <f t="shared" si="2"/>
        <v>1193771</v>
      </c>
    </row>
    <row r="32" spans="1:9" ht="15" customHeight="1" x14ac:dyDescent="0.3">
      <c r="A32" s="21"/>
      <c r="B32" s="31">
        <v>26</v>
      </c>
      <c r="C32" s="81">
        <v>44071</v>
      </c>
      <c r="D32" s="44">
        <v>1075</v>
      </c>
      <c r="E32" s="73">
        <v>1279</v>
      </c>
      <c r="F32" s="28">
        <f>D32+E32</f>
        <v>2354</v>
      </c>
      <c r="G32" s="100">
        <f t="shared" si="2"/>
        <v>1196125</v>
      </c>
    </row>
    <row r="33" spans="1:7" ht="15" customHeight="1" x14ac:dyDescent="0.3">
      <c r="A33" s="21"/>
      <c r="B33" s="27">
        <v>27</v>
      </c>
      <c r="C33" s="81">
        <v>44078</v>
      </c>
      <c r="D33" s="44">
        <v>550</v>
      </c>
      <c r="E33" s="73">
        <v>-67</v>
      </c>
      <c r="F33" s="28">
        <f>D33+E33</f>
        <v>483</v>
      </c>
      <c r="G33" s="100">
        <f t="shared" si="2"/>
        <v>1196608</v>
      </c>
    </row>
    <row r="34" spans="1:7" ht="15" customHeight="1" x14ac:dyDescent="0.3">
      <c r="A34" s="21"/>
      <c r="B34" s="29">
        <v>28</v>
      </c>
      <c r="C34" s="81">
        <v>44085</v>
      </c>
      <c r="D34" s="44">
        <v>1060</v>
      </c>
      <c r="E34" s="73">
        <v>0</v>
      </c>
      <c r="F34" s="28">
        <f>D34+E34</f>
        <v>1060</v>
      </c>
      <c r="G34" s="100">
        <f t="shared" si="2"/>
        <v>1197668</v>
      </c>
    </row>
    <row r="35" spans="1:7" ht="16.5" customHeight="1" x14ac:dyDescent="0.3">
      <c r="A35" s="21"/>
      <c r="B35" s="29">
        <v>29</v>
      </c>
      <c r="C35" s="81">
        <v>44092</v>
      </c>
      <c r="D35" s="44">
        <v>1413</v>
      </c>
      <c r="E35" s="73">
        <v>0</v>
      </c>
      <c r="F35" s="28">
        <f>D35+E35</f>
        <v>1413</v>
      </c>
      <c r="G35" s="100">
        <f t="shared" si="2"/>
        <v>1199081</v>
      </c>
    </row>
    <row r="36" spans="1:7" ht="17.25" customHeight="1" x14ac:dyDescent="0.3">
      <c r="A36" s="21"/>
      <c r="B36" s="31">
        <v>30</v>
      </c>
      <c r="C36" s="81">
        <v>44099</v>
      </c>
      <c r="D36" s="44">
        <v>478</v>
      </c>
      <c r="E36" s="73">
        <v>2830</v>
      </c>
      <c r="F36" s="28">
        <f t="shared" ref="F36:F56" si="3">D36+E36</f>
        <v>3308</v>
      </c>
      <c r="G36" s="100">
        <f t="shared" si="2"/>
        <v>1202389</v>
      </c>
    </row>
    <row r="37" spans="1:7" ht="15" customHeight="1" x14ac:dyDescent="0.3">
      <c r="A37" s="21"/>
      <c r="B37" s="27">
        <v>31</v>
      </c>
      <c r="C37" s="81">
        <v>44106</v>
      </c>
      <c r="D37" s="44">
        <v>608</v>
      </c>
      <c r="E37" s="73">
        <v>-283</v>
      </c>
      <c r="F37" s="28">
        <f t="shared" si="3"/>
        <v>325</v>
      </c>
      <c r="G37" s="100">
        <f t="shared" si="2"/>
        <v>1202714</v>
      </c>
    </row>
    <row r="38" spans="1:7" ht="15" customHeight="1" x14ac:dyDescent="0.3">
      <c r="A38" s="21"/>
      <c r="B38" s="29">
        <v>32</v>
      </c>
      <c r="C38" s="81">
        <v>44113</v>
      </c>
      <c r="D38" s="40">
        <v>918</v>
      </c>
      <c r="E38" s="73">
        <v>0</v>
      </c>
      <c r="F38" s="28">
        <f t="shared" si="3"/>
        <v>918</v>
      </c>
      <c r="G38" s="100">
        <f t="shared" si="2"/>
        <v>1203632</v>
      </c>
    </row>
    <row r="39" spans="1:7" ht="15" customHeight="1" x14ac:dyDescent="0.3">
      <c r="A39" s="21"/>
      <c r="B39" s="29">
        <v>33</v>
      </c>
      <c r="C39" s="81">
        <v>44120</v>
      </c>
      <c r="D39" s="40">
        <v>714</v>
      </c>
      <c r="E39" s="73">
        <v>11</v>
      </c>
      <c r="F39" s="28">
        <f t="shared" si="3"/>
        <v>725</v>
      </c>
      <c r="G39" s="100">
        <f t="shared" si="2"/>
        <v>1204357</v>
      </c>
    </row>
    <row r="40" spans="1:7" ht="15" customHeight="1" x14ac:dyDescent="0.3">
      <c r="A40" s="21"/>
      <c r="B40" s="31">
        <v>34</v>
      </c>
      <c r="C40" s="81">
        <v>44127</v>
      </c>
      <c r="D40" s="40">
        <v>260</v>
      </c>
      <c r="E40" s="73">
        <v>41</v>
      </c>
      <c r="F40" s="28">
        <f t="shared" si="3"/>
        <v>301</v>
      </c>
      <c r="G40" s="100">
        <f t="shared" si="2"/>
        <v>1204658</v>
      </c>
    </row>
    <row r="41" spans="1:7" ht="15" customHeight="1" x14ac:dyDescent="0.3">
      <c r="A41" s="21"/>
      <c r="B41" s="27">
        <v>35</v>
      </c>
      <c r="C41" s="81">
        <v>44134</v>
      </c>
      <c r="D41" s="44">
        <v>175</v>
      </c>
      <c r="E41" s="73">
        <v>272</v>
      </c>
      <c r="F41" s="28">
        <f t="shared" si="3"/>
        <v>447</v>
      </c>
      <c r="G41" s="100">
        <f t="shared" si="2"/>
        <v>1205105</v>
      </c>
    </row>
    <row r="42" spans="1:7" ht="15" customHeight="1" x14ac:dyDescent="0.3">
      <c r="A42" s="21"/>
      <c r="B42" s="29">
        <v>36</v>
      </c>
      <c r="C42" s="81">
        <v>44141</v>
      </c>
      <c r="D42" s="44">
        <v>290</v>
      </c>
      <c r="E42" s="73">
        <v>0</v>
      </c>
      <c r="F42" s="28">
        <f t="shared" si="3"/>
        <v>290</v>
      </c>
      <c r="G42" s="100">
        <f t="shared" si="2"/>
        <v>1205395</v>
      </c>
    </row>
    <row r="43" spans="1:7" ht="15" customHeight="1" x14ac:dyDescent="0.3">
      <c r="A43" s="21"/>
      <c r="B43" s="29">
        <v>37</v>
      </c>
      <c r="C43" s="81">
        <v>44148</v>
      </c>
      <c r="D43" s="44">
        <v>321</v>
      </c>
      <c r="E43" s="73">
        <v>0</v>
      </c>
      <c r="F43" s="28">
        <f t="shared" si="3"/>
        <v>321</v>
      </c>
      <c r="G43" s="100">
        <f t="shared" si="2"/>
        <v>1205716</v>
      </c>
    </row>
    <row r="44" spans="1:7" ht="15" customHeight="1" x14ac:dyDescent="0.3">
      <c r="A44" s="21"/>
      <c r="B44" s="31">
        <v>38</v>
      </c>
      <c r="C44" s="81">
        <v>44155</v>
      </c>
      <c r="D44" s="44">
        <v>190</v>
      </c>
      <c r="E44" s="73">
        <v>0</v>
      </c>
      <c r="F44" s="28">
        <f>D44+E44</f>
        <v>190</v>
      </c>
      <c r="G44" s="100">
        <f t="shared" si="2"/>
        <v>1205906</v>
      </c>
    </row>
    <row r="45" spans="1:7" ht="15" customHeight="1" x14ac:dyDescent="0.3">
      <c r="A45" s="21"/>
      <c r="B45" s="27">
        <v>39</v>
      </c>
      <c r="C45" s="81">
        <v>44162</v>
      </c>
      <c r="D45" s="44">
        <v>318</v>
      </c>
      <c r="E45" s="73">
        <v>1089</v>
      </c>
      <c r="F45" s="28">
        <f t="shared" si="3"/>
        <v>1407</v>
      </c>
      <c r="G45" s="100">
        <f t="shared" si="2"/>
        <v>1207313</v>
      </c>
    </row>
    <row r="46" spans="1:7" ht="15" customHeight="1" x14ac:dyDescent="0.3">
      <c r="A46" s="21"/>
      <c r="B46" s="29">
        <v>40</v>
      </c>
      <c r="C46" s="81">
        <v>44169</v>
      </c>
      <c r="D46" s="44">
        <v>677</v>
      </c>
      <c r="E46" s="73">
        <v>-187</v>
      </c>
      <c r="F46" s="28">
        <f t="shared" si="3"/>
        <v>490</v>
      </c>
      <c r="G46" s="100">
        <f t="shared" si="2"/>
        <v>1207803</v>
      </c>
    </row>
    <row r="47" spans="1:7" ht="15" customHeight="1" x14ac:dyDescent="0.3">
      <c r="A47" s="21"/>
      <c r="B47" s="29">
        <v>41</v>
      </c>
      <c r="C47" s="81">
        <v>44176</v>
      </c>
      <c r="D47" s="44">
        <v>522</v>
      </c>
      <c r="E47" s="73">
        <v>0</v>
      </c>
      <c r="F47" s="28">
        <f t="shared" si="3"/>
        <v>522</v>
      </c>
      <c r="G47" s="100">
        <f t="shared" si="2"/>
        <v>1208325</v>
      </c>
    </row>
    <row r="48" spans="1:7" ht="15" customHeight="1" x14ac:dyDescent="0.3">
      <c r="A48" s="21"/>
      <c r="B48" s="31">
        <v>42</v>
      </c>
      <c r="C48" s="81">
        <v>44183</v>
      </c>
      <c r="D48" s="44">
        <v>923</v>
      </c>
      <c r="E48" s="73">
        <v>0</v>
      </c>
      <c r="F48" s="28">
        <f t="shared" si="3"/>
        <v>923</v>
      </c>
      <c r="G48" s="100">
        <f t="shared" si="2"/>
        <v>1209248</v>
      </c>
    </row>
    <row r="49" spans="1:8" ht="14.4" x14ac:dyDescent="0.3">
      <c r="A49" s="21"/>
      <c r="B49" s="27">
        <v>43</v>
      </c>
      <c r="C49" s="81">
        <v>44190</v>
      </c>
      <c r="D49" s="44">
        <v>451</v>
      </c>
      <c r="E49" s="73">
        <v>-198</v>
      </c>
      <c r="F49" s="28">
        <f t="shared" si="3"/>
        <v>253</v>
      </c>
      <c r="G49" s="100">
        <f t="shared" si="2"/>
        <v>1209501</v>
      </c>
    </row>
    <row r="50" spans="1:8" ht="15" customHeight="1" x14ac:dyDescent="0.3">
      <c r="A50" s="21"/>
      <c r="B50" s="29">
        <v>44</v>
      </c>
      <c r="C50" s="81">
        <v>44197</v>
      </c>
      <c r="D50" s="44">
        <v>106</v>
      </c>
      <c r="E50" s="73">
        <v>-57</v>
      </c>
      <c r="F50" s="28">
        <f t="shared" si="3"/>
        <v>49</v>
      </c>
      <c r="G50" s="100">
        <f t="shared" si="2"/>
        <v>1209550</v>
      </c>
    </row>
    <row r="51" spans="1:8" ht="15" customHeight="1" x14ac:dyDescent="0.3">
      <c r="A51" s="21"/>
      <c r="B51" s="29">
        <v>45</v>
      </c>
      <c r="C51" s="81">
        <v>44204</v>
      </c>
      <c r="D51" s="44">
        <v>1302</v>
      </c>
      <c r="E51" s="73">
        <v>0</v>
      </c>
      <c r="F51" s="28">
        <f t="shared" si="3"/>
        <v>1302</v>
      </c>
      <c r="G51" s="100">
        <f t="shared" si="2"/>
        <v>1210852</v>
      </c>
    </row>
    <row r="52" spans="1:8" ht="15" customHeight="1" x14ac:dyDescent="0.3">
      <c r="A52" s="21"/>
      <c r="B52" s="31">
        <v>46</v>
      </c>
      <c r="C52" s="81">
        <v>44211</v>
      </c>
      <c r="D52" s="44">
        <v>1660</v>
      </c>
      <c r="E52" s="73">
        <v>7</v>
      </c>
      <c r="F52" s="28">
        <f t="shared" si="3"/>
        <v>1667</v>
      </c>
      <c r="G52" s="100">
        <f t="shared" si="2"/>
        <v>1212519</v>
      </c>
    </row>
    <row r="53" spans="1:8" ht="15" customHeight="1" x14ac:dyDescent="0.3">
      <c r="A53" s="21"/>
      <c r="B53" s="27">
        <v>47</v>
      </c>
      <c r="C53" s="81">
        <v>44218</v>
      </c>
      <c r="D53" s="44">
        <v>1407</v>
      </c>
      <c r="E53" s="73">
        <v>0</v>
      </c>
      <c r="F53" s="28">
        <f t="shared" si="3"/>
        <v>1407</v>
      </c>
      <c r="G53" s="100">
        <f t="shared" si="2"/>
        <v>1213926</v>
      </c>
    </row>
    <row r="54" spans="1:8" ht="15" customHeight="1" x14ac:dyDescent="0.3">
      <c r="A54" s="21"/>
      <c r="B54" s="29">
        <v>48</v>
      </c>
      <c r="C54" s="81">
        <v>44225</v>
      </c>
      <c r="D54" s="44">
        <v>839</v>
      </c>
      <c r="E54" s="73">
        <v>1310</v>
      </c>
      <c r="F54" s="28">
        <f t="shared" si="3"/>
        <v>2149</v>
      </c>
      <c r="G54" s="100">
        <f t="shared" si="2"/>
        <v>1216075</v>
      </c>
    </row>
    <row r="55" spans="1:8" s="1" customFormat="1" ht="15" customHeight="1" x14ac:dyDescent="0.3">
      <c r="A55" s="24"/>
      <c r="B55" s="29">
        <v>49</v>
      </c>
      <c r="C55" s="81">
        <v>44232</v>
      </c>
      <c r="D55" s="44">
        <v>738</v>
      </c>
      <c r="E55" s="73">
        <v>-35</v>
      </c>
      <c r="F55" s="28">
        <f t="shared" si="3"/>
        <v>703</v>
      </c>
      <c r="G55" s="100">
        <f t="shared" si="2"/>
        <v>1216778</v>
      </c>
      <c r="H55" s="2"/>
    </row>
    <row r="56" spans="1:8" ht="15" customHeight="1" x14ac:dyDescent="0.3">
      <c r="A56" s="21"/>
      <c r="B56" s="31">
        <v>50</v>
      </c>
      <c r="C56" s="81">
        <v>44239</v>
      </c>
      <c r="D56" s="44">
        <v>904</v>
      </c>
      <c r="E56" s="73">
        <v>0</v>
      </c>
      <c r="F56" s="28">
        <f t="shared" si="3"/>
        <v>904</v>
      </c>
      <c r="G56" s="100">
        <f t="shared" si="2"/>
        <v>1217682</v>
      </c>
    </row>
    <row r="57" spans="1:8" ht="15" customHeight="1" x14ac:dyDescent="0.3">
      <c r="A57" s="21"/>
      <c r="B57" s="27">
        <v>51</v>
      </c>
      <c r="C57" s="81">
        <v>44246</v>
      </c>
      <c r="D57" s="44">
        <v>414</v>
      </c>
      <c r="E57" s="73">
        <v>15</v>
      </c>
      <c r="F57" s="28">
        <f>D57+E57</f>
        <v>429</v>
      </c>
      <c r="G57" s="100">
        <f t="shared" si="2"/>
        <v>1218111</v>
      </c>
    </row>
    <row r="58" spans="1:8" ht="15" customHeight="1" x14ac:dyDescent="0.3">
      <c r="A58" s="21"/>
      <c r="B58" s="29">
        <v>52</v>
      </c>
      <c r="C58" s="81">
        <v>44253</v>
      </c>
      <c r="D58" s="44">
        <v>302</v>
      </c>
      <c r="E58" s="73">
        <v>0</v>
      </c>
      <c r="F58" s="28">
        <f>D58+E58</f>
        <v>302</v>
      </c>
      <c r="G58" s="100">
        <f t="shared" si="2"/>
        <v>1218413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1218413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44260</v>
      </c>
      <c r="D7" s="73">
        <v>1185</v>
      </c>
      <c r="E7" s="73">
        <v>-12</v>
      </c>
      <c r="F7" s="28">
        <f t="shared" ref="F7:F30" si="0">D7+E7</f>
        <v>1173</v>
      </c>
      <c r="G7" s="30">
        <f>F7</f>
        <v>1173</v>
      </c>
    </row>
    <row r="8" spans="1:8" ht="14.4" x14ac:dyDescent="0.3">
      <c r="A8" s="21"/>
      <c r="B8" s="31">
        <v>2</v>
      </c>
      <c r="C8" s="81">
        <v>44267</v>
      </c>
      <c r="D8" s="73">
        <v>9522</v>
      </c>
      <c r="E8" s="73">
        <v>0</v>
      </c>
      <c r="F8" s="28">
        <f t="shared" si="0"/>
        <v>9522</v>
      </c>
      <c r="G8" s="100">
        <f t="shared" ref="G8:G59" si="1">G7+F8</f>
        <v>10695</v>
      </c>
    </row>
    <row r="9" spans="1:8" ht="14.4" x14ac:dyDescent="0.3">
      <c r="A9" s="21"/>
      <c r="B9" s="27">
        <v>3</v>
      </c>
      <c r="C9" s="81">
        <v>44274</v>
      </c>
      <c r="D9" s="73">
        <v>31395</v>
      </c>
      <c r="E9" s="73">
        <v>0</v>
      </c>
      <c r="F9" s="28">
        <f t="shared" si="0"/>
        <v>31395</v>
      </c>
      <c r="G9" s="100">
        <f t="shared" si="1"/>
        <v>42090</v>
      </c>
    </row>
    <row r="10" spans="1:8" ht="14.4" x14ac:dyDescent="0.3">
      <c r="A10" s="21"/>
      <c r="B10" s="29">
        <v>4</v>
      </c>
      <c r="C10" s="81">
        <v>44281</v>
      </c>
      <c r="D10" s="73">
        <v>30033</v>
      </c>
      <c r="E10" s="73">
        <v>68408</v>
      </c>
      <c r="F10" s="28">
        <f t="shared" si="0"/>
        <v>98441</v>
      </c>
      <c r="G10" s="100">
        <f t="shared" si="1"/>
        <v>140531</v>
      </c>
      <c r="H10" s="77"/>
    </row>
    <row r="11" spans="1:8" ht="14.4" x14ac:dyDescent="0.3">
      <c r="A11" s="21"/>
      <c r="B11" s="29">
        <v>5</v>
      </c>
      <c r="C11" s="81">
        <v>44288</v>
      </c>
      <c r="D11" s="73">
        <v>27594</v>
      </c>
      <c r="E11" s="73">
        <v>10649</v>
      </c>
      <c r="F11" s="28">
        <f t="shared" si="0"/>
        <v>38243</v>
      </c>
      <c r="G11" s="100">
        <f t="shared" si="1"/>
        <v>178774</v>
      </c>
    </row>
    <row r="12" spans="1:8" ht="14.4" x14ac:dyDescent="0.3">
      <c r="A12" s="21"/>
      <c r="B12" s="31">
        <v>6</v>
      </c>
      <c r="C12" s="81">
        <v>44295</v>
      </c>
      <c r="D12" s="73">
        <v>188249</v>
      </c>
      <c r="E12" s="73">
        <v>924</v>
      </c>
      <c r="F12" s="28">
        <f t="shared" si="0"/>
        <v>189173</v>
      </c>
      <c r="G12" s="100">
        <f t="shared" si="1"/>
        <v>367947</v>
      </c>
    </row>
    <row r="13" spans="1:8" ht="14.4" x14ac:dyDescent="0.3">
      <c r="A13" s="21"/>
      <c r="B13" s="27">
        <v>7</v>
      </c>
      <c r="C13" s="81">
        <v>44302</v>
      </c>
      <c r="D13" s="73">
        <v>395663</v>
      </c>
      <c r="E13" s="73">
        <v>3375</v>
      </c>
      <c r="F13" s="28">
        <f t="shared" si="0"/>
        <v>399038</v>
      </c>
      <c r="G13" s="100">
        <f t="shared" si="1"/>
        <v>766985</v>
      </c>
    </row>
    <row r="14" spans="1:8" ht="14.4" x14ac:dyDescent="0.3">
      <c r="A14" s="21"/>
      <c r="B14" s="29">
        <v>8</v>
      </c>
      <c r="C14" s="81">
        <v>44309</v>
      </c>
      <c r="D14" s="73">
        <v>341752</v>
      </c>
      <c r="E14" s="73">
        <v>2146</v>
      </c>
      <c r="F14" s="28">
        <f t="shared" si="0"/>
        <v>343898</v>
      </c>
      <c r="G14" s="100">
        <f t="shared" si="1"/>
        <v>1110883</v>
      </c>
    </row>
    <row r="15" spans="1:8" ht="13.5" customHeight="1" x14ac:dyDescent="0.3">
      <c r="A15" s="21"/>
      <c r="B15" s="29">
        <v>9</v>
      </c>
      <c r="C15" s="81">
        <v>44316</v>
      </c>
      <c r="D15" s="73">
        <v>216566</v>
      </c>
      <c r="E15" s="73">
        <v>106400</v>
      </c>
      <c r="F15" s="28">
        <f t="shared" si="0"/>
        <v>322966</v>
      </c>
      <c r="G15" s="100">
        <f t="shared" si="1"/>
        <v>1433849</v>
      </c>
    </row>
    <row r="16" spans="1:8" ht="14.4" x14ac:dyDescent="0.3">
      <c r="A16" s="21"/>
      <c r="B16" s="31">
        <v>10</v>
      </c>
      <c r="C16" s="81">
        <v>44323</v>
      </c>
      <c r="D16" s="73">
        <v>116463</v>
      </c>
      <c r="E16" s="73">
        <v>158</v>
      </c>
      <c r="F16" s="28">
        <f t="shared" si="0"/>
        <v>116621</v>
      </c>
      <c r="G16" s="100">
        <f t="shared" si="1"/>
        <v>1550470</v>
      </c>
    </row>
    <row r="17" spans="1:9" ht="14.4" x14ac:dyDescent="0.3">
      <c r="A17" s="21"/>
      <c r="B17" s="27">
        <v>11</v>
      </c>
      <c r="C17" s="81">
        <f t="shared" ref="C17:C59" si="2">C16+7</f>
        <v>44330</v>
      </c>
      <c r="D17" s="73">
        <v>92235</v>
      </c>
      <c r="E17" s="73">
        <v>0</v>
      </c>
      <c r="F17" s="28">
        <f t="shared" si="0"/>
        <v>92235</v>
      </c>
      <c r="G17" s="100">
        <f t="shared" si="1"/>
        <v>1642705</v>
      </c>
    </row>
    <row r="18" spans="1:9" ht="14.4" x14ac:dyDescent="0.3">
      <c r="A18" s="21"/>
      <c r="B18" s="29">
        <v>12</v>
      </c>
      <c r="C18" s="81">
        <f t="shared" si="2"/>
        <v>44337</v>
      </c>
      <c r="D18" s="73">
        <v>51480</v>
      </c>
      <c r="E18" s="73">
        <v>0</v>
      </c>
      <c r="F18" s="28">
        <f t="shared" si="0"/>
        <v>51480</v>
      </c>
      <c r="G18" s="100">
        <f t="shared" si="1"/>
        <v>1694185</v>
      </c>
    </row>
    <row r="19" spans="1:9" ht="14.4" x14ac:dyDescent="0.3">
      <c r="A19" s="21"/>
      <c r="B19" s="29">
        <v>13</v>
      </c>
      <c r="C19" s="81">
        <f t="shared" si="2"/>
        <v>44344</v>
      </c>
      <c r="D19" s="73">
        <v>17889</v>
      </c>
      <c r="E19" s="73">
        <v>61751</v>
      </c>
      <c r="F19" s="28">
        <f t="shared" si="0"/>
        <v>79640</v>
      </c>
      <c r="G19" s="100">
        <f t="shared" si="1"/>
        <v>1773825</v>
      </c>
    </row>
    <row r="20" spans="1:9" ht="14.4" x14ac:dyDescent="0.3">
      <c r="A20" s="21"/>
      <c r="B20" s="31">
        <v>14</v>
      </c>
      <c r="C20" s="81">
        <f t="shared" si="2"/>
        <v>44351</v>
      </c>
      <c r="D20" s="73">
        <v>5355</v>
      </c>
      <c r="E20" s="73">
        <v>-2160</v>
      </c>
      <c r="F20" s="28">
        <f t="shared" si="0"/>
        <v>3195</v>
      </c>
      <c r="G20" s="100">
        <f t="shared" si="1"/>
        <v>1777020</v>
      </c>
    </row>
    <row r="21" spans="1:9" ht="14.4" x14ac:dyDescent="0.3">
      <c r="A21" s="21"/>
      <c r="B21" s="27">
        <v>15</v>
      </c>
      <c r="C21" s="81">
        <f t="shared" si="2"/>
        <v>44358</v>
      </c>
      <c r="D21" s="73">
        <v>3297</v>
      </c>
      <c r="E21" s="73">
        <v>3</v>
      </c>
      <c r="F21" s="28">
        <f t="shared" si="0"/>
        <v>3300</v>
      </c>
      <c r="G21" s="100">
        <f t="shared" si="1"/>
        <v>1780320</v>
      </c>
    </row>
    <row r="22" spans="1:9" ht="14.4" x14ac:dyDescent="0.3">
      <c r="A22" s="21"/>
      <c r="B22" s="29">
        <v>16</v>
      </c>
      <c r="C22" s="81">
        <f t="shared" si="2"/>
        <v>44365</v>
      </c>
      <c r="D22" s="73">
        <v>2648</v>
      </c>
      <c r="E22" s="73">
        <v>0</v>
      </c>
      <c r="F22" s="28">
        <f t="shared" si="0"/>
        <v>2648</v>
      </c>
      <c r="G22" s="100">
        <f t="shared" si="1"/>
        <v>1782968</v>
      </c>
    </row>
    <row r="23" spans="1:9" ht="14.4" x14ac:dyDescent="0.3">
      <c r="A23" s="21"/>
      <c r="B23" s="29">
        <v>17</v>
      </c>
      <c r="C23" s="81">
        <f t="shared" si="2"/>
        <v>44372</v>
      </c>
      <c r="D23" s="74">
        <v>4490</v>
      </c>
      <c r="E23" s="73">
        <v>14315</v>
      </c>
      <c r="F23" s="28">
        <f t="shared" si="0"/>
        <v>18805</v>
      </c>
      <c r="G23" s="100">
        <f t="shared" si="1"/>
        <v>1801773</v>
      </c>
    </row>
    <row r="24" spans="1:9" ht="15" customHeight="1" x14ac:dyDescent="0.3">
      <c r="A24" s="21"/>
      <c r="B24" s="31">
        <v>18</v>
      </c>
      <c r="C24" s="81">
        <f t="shared" si="2"/>
        <v>44379</v>
      </c>
      <c r="D24" s="44">
        <v>2759</v>
      </c>
      <c r="E24" s="73">
        <v>-1172</v>
      </c>
      <c r="F24" s="28">
        <f t="shared" si="0"/>
        <v>1587</v>
      </c>
      <c r="G24" s="100">
        <f t="shared" si="1"/>
        <v>1803360</v>
      </c>
    </row>
    <row r="25" spans="1:9" ht="15" customHeight="1" x14ac:dyDescent="0.3">
      <c r="A25" s="21"/>
      <c r="B25" s="27">
        <v>19</v>
      </c>
      <c r="C25" s="81">
        <f t="shared" si="2"/>
        <v>44386</v>
      </c>
      <c r="D25" s="44">
        <v>2118</v>
      </c>
      <c r="E25" s="73">
        <v>107</v>
      </c>
      <c r="F25" s="28">
        <f t="shared" si="0"/>
        <v>2225</v>
      </c>
      <c r="G25" s="100">
        <f t="shared" si="1"/>
        <v>1805585</v>
      </c>
    </row>
    <row r="26" spans="1:9" ht="15" customHeight="1" x14ac:dyDescent="0.3">
      <c r="A26" s="21"/>
      <c r="B26" s="29">
        <v>20</v>
      </c>
      <c r="C26" s="81">
        <f t="shared" si="2"/>
        <v>44393</v>
      </c>
      <c r="D26" s="44">
        <v>1018</v>
      </c>
      <c r="E26" s="73">
        <v>0</v>
      </c>
      <c r="F26" s="28">
        <f t="shared" si="0"/>
        <v>1018</v>
      </c>
      <c r="G26" s="100">
        <f t="shared" si="1"/>
        <v>1806603</v>
      </c>
    </row>
    <row r="27" spans="1:9" ht="15" customHeight="1" x14ac:dyDescent="0.3">
      <c r="A27" s="21"/>
      <c r="B27" s="29">
        <v>21</v>
      </c>
      <c r="C27" s="81">
        <f t="shared" si="2"/>
        <v>44400</v>
      </c>
      <c r="D27" s="44">
        <v>1150</v>
      </c>
      <c r="E27" s="73">
        <v>0</v>
      </c>
      <c r="F27" s="28">
        <f t="shared" si="0"/>
        <v>1150</v>
      </c>
      <c r="G27" s="100">
        <f t="shared" si="1"/>
        <v>1807753</v>
      </c>
    </row>
    <row r="28" spans="1:9" ht="15" customHeight="1" x14ac:dyDescent="0.3">
      <c r="A28" s="21"/>
      <c r="B28" s="31">
        <v>22</v>
      </c>
      <c r="C28" s="81">
        <f t="shared" si="2"/>
        <v>44407</v>
      </c>
      <c r="D28" s="44">
        <v>1378</v>
      </c>
      <c r="E28" s="73">
        <v>1820</v>
      </c>
      <c r="F28" s="28">
        <f t="shared" si="0"/>
        <v>3198</v>
      </c>
      <c r="G28" s="100">
        <f t="shared" si="1"/>
        <v>1810951</v>
      </c>
      <c r="I28" s="45"/>
    </row>
    <row r="29" spans="1:9" ht="15" customHeight="1" x14ac:dyDescent="0.3">
      <c r="A29" s="21"/>
      <c r="B29" s="27">
        <v>23</v>
      </c>
      <c r="C29" s="81">
        <f t="shared" si="2"/>
        <v>44414</v>
      </c>
      <c r="D29" s="44">
        <v>822</v>
      </c>
      <c r="E29" s="73">
        <v>0</v>
      </c>
      <c r="F29" s="28">
        <f t="shared" si="0"/>
        <v>822</v>
      </c>
      <c r="G29" s="100">
        <f t="shared" si="1"/>
        <v>1811773</v>
      </c>
    </row>
    <row r="30" spans="1:9" ht="15" customHeight="1" x14ac:dyDescent="0.3">
      <c r="A30" s="21"/>
      <c r="B30" s="29">
        <v>24</v>
      </c>
      <c r="C30" s="81">
        <f t="shared" si="2"/>
        <v>44421</v>
      </c>
      <c r="D30" s="44">
        <v>1517</v>
      </c>
      <c r="E30" s="73">
        <v>0</v>
      </c>
      <c r="F30" s="28">
        <f t="shared" si="0"/>
        <v>1517</v>
      </c>
      <c r="G30" s="100">
        <f t="shared" si="1"/>
        <v>1813290</v>
      </c>
    </row>
    <row r="31" spans="1:9" ht="15" customHeight="1" x14ac:dyDescent="0.3">
      <c r="A31" s="21"/>
      <c r="B31" s="29">
        <v>25</v>
      </c>
      <c r="C31" s="81">
        <f t="shared" si="2"/>
        <v>44428</v>
      </c>
      <c r="D31" s="44">
        <v>1247</v>
      </c>
      <c r="E31" s="73">
        <v>0</v>
      </c>
      <c r="F31" s="28">
        <f>D31+E31</f>
        <v>1247</v>
      </c>
      <c r="G31" s="100">
        <f t="shared" si="1"/>
        <v>1814537</v>
      </c>
    </row>
    <row r="32" spans="1:9" ht="15" customHeight="1" x14ac:dyDescent="0.3">
      <c r="A32" s="21"/>
      <c r="B32" s="31">
        <v>26</v>
      </c>
      <c r="C32" s="81">
        <f t="shared" si="2"/>
        <v>44435</v>
      </c>
      <c r="D32" s="44">
        <v>1867</v>
      </c>
      <c r="E32" s="73">
        <v>4186</v>
      </c>
      <c r="F32" s="28">
        <f>D32+E32</f>
        <v>6053</v>
      </c>
      <c r="G32" s="100">
        <f t="shared" si="1"/>
        <v>1820590</v>
      </c>
    </row>
    <row r="33" spans="1:7" ht="15" customHeight="1" x14ac:dyDescent="0.3">
      <c r="A33" s="21"/>
      <c r="B33" s="27">
        <v>27</v>
      </c>
      <c r="C33" s="81">
        <f t="shared" si="2"/>
        <v>44442</v>
      </c>
      <c r="D33" s="44">
        <v>1457</v>
      </c>
      <c r="E33" s="73">
        <v>-713</v>
      </c>
      <c r="F33" s="28">
        <f>D33+E33</f>
        <v>744</v>
      </c>
      <c r="G33" s="100">
        <f t="shared" si="1"/>
        <v>1821334</v>
      </c>
    </row>
    <row r="34" spans="1:7" ht="15" customHeight="1" x14ac:dyDescent="0.3">
      <c r="A34" s="21"/>
      <c r="B34" s="29">
        <v>28</v>
      </c>
      <c r="C34" s="81">
        <f t="shared" si="2"/>
        <v>44449</v>
      </c>
      <c r="D34" s="44">
        <v>1323</v>
      </c>
      <c r="E34" s="73">
        <v>0</v>
      </c>
      <c r="F34" s="28">
        <f>D34+E34</f>
        <v>1323</v>
      </c>
      <c r="G34" s="100">
        <f t="shared" si="1"/>
        <v>1822657</v>
      </c>
    </row>
    <row r="35" spans="1:7" ht="16.5" customHeight="1" x14ac:dyDescent="0.3">
      <c r="A35" s="21"/>
      <c r="B35" s="29">
        <v>29</v>
      </c>
      <c r="C35" s="81">
        <f t="shared" si="2"/>
        <v>44456</v>
      </c>
      <c r="D35" s="44">
        <v>1353</v>
      </c>
      <c r="E35" s="73">
        <v>0</v>
      </c>
      <c r="F35" s="28">
        <f>D35+E35</f>
        <v>1353</v>
      </c>
      <c r="G35" s="100">
        <f t="shared" si="1"/>
        <v>1824010</v>
      </c>
    </row>
    <row r="36" spans="1:7" ht="17.25" customHeight="1" x14ac:dyDescent="0.3">
      <c r="A36" s="21"/>
      <c r="B36" s="31">
        <v>30</v>
      </c>
      <c r="C36" s="81">
        <f t="shared" si="2"/>
        <v>44463</v>
      </c>
      <c r="D36" s="44">
        <v>1017</v>
      </c>
      <c r="E36" s="73">
        <v>3963</v>
      </c>
      <c r="F36" s="28">
        <f t="shared" ref="F36:F56" si="3">D36+E36</f>
        <v>4980</v>
      </c>
      <c r="G36" s="100">
        <f t="shared" si="1"/>
        <v>1828990</v>
      </c>
    </row>
    <row r="37" spans="1:7" ht="15" customHeight="1" x14ac:dyDescent="0.3">
      <c r="A37" s="21"/>
      <c r="B37" s="27">
        <v>31</v>
      </c>
      <c r="C37" s="81">
        <f t="shared" si="2"/>
        <v>44470</v>
      </c>
      <c r="D37" s="44">
        <v>948</v>
      </c>
      <c r="E37" s="73">
        <v>-889</v>
      </c>
      <c r="F37" s="28">
        <f t="shared" si="3"/>
        <v>59</v>
      </c>
      <c r="G37" s="100">
        <f t="shared" si="1"/>
        <v>1829049</v>
      </c>
    </row>
    <row r="38" spans="1:7" ht="15" customHeight="1" x14ac:dyDescent="0.3">
      <c r="A38" s="21"/>
      <c r="B38" s="29">
        <v>32</v>
      </c>
      <c r="C38" s="81">
        <f t="shared" si="2"/>
        <v>44477</v>
      </c>
      <c r="D38" s="40">
        <v>1137</v>
      </c>
      <c r="E38" s="73">
        <v>0</v>
      </c>
      <c r="F38" s="28">
        <f t="shared" si="3"/>
        <v>1137</v>
      </c>
      <c r="G38" s="100">
        <f t="shared" si="1"/>
        <v>1830186</v>
      </c>
    </row>
    <row r="39" spans="1:7" ht="15" customHeight="1" x14ac:dyDescent="0.3">
      <c r="A39" s="21"/>
      <c r="B39" s="29">
        <v>33</v>
      </c>
      <c r="C39" s="81">
        <f t="shared" si="2"/>
        <v>44484</v>
      </c>
      <c r="D39" s="40">
        <v>485</v>
      </c>
      <c r="E39" s="73">
        <v>21</v>
      </c>
      <c r="F39" s="28">
        <f t="shared" si="3"/>
        <v>506</v>
      </c>
      <c r="G39" s="100">
        <f t="shared" si="1"/>
        <v>1830692</v>
      </c>
    </row>
    <row r="40" spans="1:7" ht="15" customHeight="1" x14ac:dyDescent="0.3">
      <c r="A40" s="21"/>
      <c r="B40" s="31">
        <v>34</v>
      </c>
      <c r="C40" s="81">
        <f t="shared" si="2"/>
        <v>44491</v>
      </c>
      <c r="D40" s="40">
        <v>760</v>
      </c>
      <c r="E40" s="73">
        <v>0</v>
      </c>
      <c r="F40" s="28">
        <f t="shared" si="3"/>
        <v>760</v>
      </c>
      <c r="G40" s="100">
        <f t="shared" si="1"/>
        <v>1831452</v>
      </c>
    </row>
    <row r="41" spans="1:7" ht="15" customHeight="1" x14ac:dyDescent="0.3">
      <c r="A41" s="21"/>
      <c r="B41" s="27">
        <v>35</v>
      </c>
      <c r="C41" s="81">
        <f t="shared" si="2"/>
        <v>44498</v>
      </c>
      <c r="D41" s="44">
        <v>746</v>
      </c>
      <c r="E41" s="73">
        <v>2437</v>
      </c>
      <c r="F41" s="28">
        <f t="shared" si="3"/>
        <v>3183</v>
      </c>
      <c r="G41" s="100">
        <f t="shared" si="1"/>
        <v>1834635</v>
      </c>
    </row>
    <row r="42" spans="1:7" ht="15" customHeight="1" x14ac:dyDescent="0.3">
      <c r="A42" s="21"/>
      <c r="B42" s="29">
        <v>36</v>
      </c>
      <c r="C42" s="81">
        <f t="shared" si="2"/>
        <v>44505</v>
      </c>
      <c r="D42" s="44">
        <v>327</v>
      </c>
      <c r="E42" s="73">
        <v>-106</v>
      </c>
      <c r="F42" s="28">
        <f t="shared" si="3"/>
        <v>221</v>
      </c>
      <c r="G42" s="100">
        <f t="shared" si="1"/>
        <v>1834856</v>
      </c>
    </row>
    <row r="43" spans="1:7" ht="15" customHeight="1" x14ac:dyDescent="0.3">
      <c r="A43" s="21"/>
      <c r="B43" s="29">
        <v>37</v>
      </c>
      <c r="C43" s="81">
        <f t="shared" si="2"/>
        <v>44512</v>
      </c>
      <c r="D43" s="44">
        <v>248</v>
      </c>
      <c r="E43" s="73">
        <v>0</v>
      </c>
      <c r="F43" s="28">
        <f t="shared" si="3"/>
        <v>248</v>
      </c>
      <c r="G43" s="100">
        <f t="shared" si="1"/>
        <v>1835104</v>
      </c>
    </row>
    <row r="44" spans="1:7" ht="15" customHeight="1" x14ac:dyDescent="0.3">
      <c r="A44" s="21"/>
      <c r="B44" s="31">
        <v>38</v>
      </c>
      <c r="C44" s="81">
        <f t="shared" si="2"/>
        <v>44519</v>
      </c>
      <c r="D44" s="44">
        <v>627</v>
      </c>
      <c r="E44" s="73">
        <v>0</v>
      </c>
      <c r="F44" s="28">
        <f>D44+E44</f>
        <v>627</v>
      </c>
      <c r="G44" s="100">
        <f t="shared" si="1"/>
        <v>1835731</v>
      </c>
    </row>
    <row r="45" spans="1:7" ht="15" customHeight="1" x14ac:dyDescent="0.3">
      <c r="A45" s="21"/>
      <c r="B45" s="27">
        <v>39</v>
      </c>
      <c r="C45" s="81">
        <f t="shared" si="2"/>
        <v>44526</v>
      </c>
      <c r="D45" s="44">
        <v>1353</v>
      </c>
      <c r="E45" s="73">
        <v>3660</v>
      </c>
      <c r="F45" s="28">
        <f t="shared" si="3"/>
        <v>5013</v>
      </c>
      <c r="G45" s="100">
        <f t="shared" si="1"/>
        <v>1840744</v>
      </c>
    </row>
    <row r="46" spans="1:7" ht="15" customHeight="1" x14ac:dyDescent="0.3">
      <c r="A46" s="21"/>
      <c r="B46" s="29">
        <v>40</v>
      </c>
      <c r="C46" s="81">
        <f t="shared" si="2"/>
        <v>44533</v>
      </c>
      <c r="D46" s="44">
        <v>941</v>
      </c>
      <c r="E46" s="73">
        <v>-742</v>
      </c>
      <c r="F46" s="28">
        <f t="shared" si="3"/>
        <v>199</v>
      </c>
      <c r="G46" s="100">
        <f t="shared" si="1"/>
        <v>1840943</v>
      </c>
    </row>
    <row r="47" spans="1:7" ht="15" customHeight="1" x14ac:dyDescent="0.3">
      <c r="A47" s="21"/>
      <c r="B47" s="29">
        <v>41</v>
      </c>
      <c r="C47" s="81">
        <f t="shared" si="2"/>
        <v>44540</v>
      </c>
      <c r="D47" s="44">
        <v>978</v>
      </c>
      <c r="E47" s="73">
        <v>11</v>
      </c>
      <c r="F47" s="28">
        <f t="shared" si="3"/>
        <v>989</v>
      </c>
      <c r="G47" s="100">
        <f t="shared" si="1"/>
        <v>1841932</v>
      </c>
    </row>
    <row r="48" spans="1:7" ht="15" customHeight="1" x14ac:dyDescent="0.3">
      <c r="A48" s="21"/>
      <c r="B48" s="31">
        <v>42</v>
      </c>
      <c r="C48" s="81">
        <f t="shared" si="2"/>
        <v>44547</v>
      </c>
      <c r="D48" s="44">
        <v>1126</v>
      </c>
      <c r="E48" s="73">
        <v>0</v>
      </c>
      <c r="F48" s="28">
        <f t="shared" si="3"/>
        <v>1126</v>
      </c>
      <c r="G48" s="100">
        <f t="shared" si="1"/>
        <v>1843058</v>
      </c>
    </row>
    <row r="49" spans="1:8" ht="14.4" x14ac:dyDescent="0.3">
      <c r="A49" s="21"/>
      <c r="B49" s="27">
        <v>43</v>
      </c>
      <c r="C49" s="81">
        <f t="shared" si="2"/>
        <v>44554</v>
      </c>
      <c r="D49" s="44">
        <v>1373</v>
      </c>
      <c r="E49" s="73">
        <v>0</v>
      </c>
      <c r="F49" s="28">
        <f t="shared" si="3"/>
        <v>1373</v>
      </c>
      <c r="G49" s="100">
        <f t="shared" si="1"/>
        <v>1844431</v>
      </c>
    </row>
    <row r="50" spans="1:8" ht="15" customHeight="1" x14ac:dyDescent="0.3">
      <c r="A50" s="21"/>
      <c r="B50" s="29">
        <v>44</v>
      </c>
      <c r="C50" s="81">
        <f t="shared" si="2"/>
        <v>44561</v>
      </c>
      <c r="D50" s="44">
        <v>841</v>
      </c>
      <c r="E50" s="73">
        <v>4037</v>
      </c>
      <c r="F50" s="28">
        <f t="shared" si="3"/>
        <v>4878</v>
      </c>
      <c r="G50" s="100">
        <f t="shared" si="1"/>
        <v>1849309</v>
      </c>
    </row>
    <row r="51" spans="1:8" ht="15" customHeight="1" x14ac:dyDescent="0.3">
      <c r="A51" s="21"/>
      <c r="B51" s="29">
        <v>45</v>
      </c>
      <c r="C51" s="81">
        <f t="shared" si="2"/>
        <v>44568</v>
      </c>
      <c r="D51" s="44">
        <v>1030</v>
      </c>
      <c r="E51" s="73">
        <v>4</v>
      </c>
      <c r="F51" s="28">
        <f t="shared" si="3"/>
        <v>1034</v>
      </c>
      <c r="G51" s="100">
        <f t="shared" si="1"/>
        <v>1850343</v>
      </c>
    </row>
    <row r="52" spans="1:8" ht="15" customHeight="1" x14ac:dyDescent="0.3">
      <c r="A52" s="21"/>
      <c r="B52" s="31">
        <v>46</v>
      </c>
      <c r="C52" s="81">
        <f t="shared" si="2"/>
        <v>44575</v>
      </c>
      <c r="D52" s="44">
        <v>2103</v>
      </c>
      <c r="E52" s="73">
        <v>0</v>
      </c>
      <c r="F52" s="28">
        <f t="shared" si="3"/>
        <v>2103</v>
      </c>
      <c r="G52" s="100">
        <f t="shared" si="1"/>
        <v>1852446</v>
      </c>
    </row>
    <row r="53" spans="1:8" ht="15" customHeight="1" x14ac:dyDescent="0.3">
      <c r="A53" s="21"/>
      <c r="B53" s="27">
        <v>47</v>
      </c>
      <c r="C53" s="81">
        <f t="shared" si="2"/>
        <v>44582</v>
      </c>
      <c r="D53" s="44">
        <v>1356</v>
      </c>
      <c r="E53" s="73">
        <v>0</v>
      </c>
      <c r="F53" s="28">
        <f t="shared" si="3"/>
        <v>1356</v>
      </c>
      <c r="G53" s="100">
        <f t="shared" si="1"/>
        <v>1853802</v>
      </c>
    </row>
    <row r="54" spans="1:8" ht="15" customHeight="1" x14ac:dyDescent="0.3">
      <c r="A54" s="21"/>
      <c r="B54" s="29">
        <v>48</v>
      </c>
      <c r="C54" s="81">
        <f t="shared" si="2"/>
        <v>44589</v>
      </c>
      <c r="D54" s="44">
        <v>1590</v>
      </c>
      <c r="E54" s="73">
        <v>2976</v>
      </c>
      <c r="F54" s="28">
        <f t="shared" si="3"/>
        <v>4566</v>
      </c>
      <c r="G54" s="100">
        <f t="shared" si="1"/>
        <v>1858368</v>
      </c>
    </row>
    <row r="55" spans="1:8" s="1" customFormat="1" ht="15" customHeight="1" x14ac:dyDescent="0.3">
      <c r="A55" s="24"/>
      <c r="B55" s="29">
        <v>49</v>
      </c>
      <c r="C55" s="81">
        <f t="shared" si="2"/>
        <v>44596</v>
      </c>
      <c r="D55" s="44">
        <v>940</v>
      </c>
      <c r="E55" s="73">
        <v>-219</v>
      </c>
      <c r="F55" s="28">
        <f t="shared" si="3"/>
        <v>721</v>
      </c>
      <c r="G55" s="100">
        <f t="shared" si="1"/>
        <v>1859089</v>
      </c>
      <c r="H55" s="2"/>
    </row>
    <row r="56" spans="1:8" ht="15" customHeight="1" x14ac:dyDescent="0.3">
      <c r="A56" s="21"/>
      <c r="B56" s="31">
        <v>50</v>
      </c>
      <c r="C56" s="81">
        <f t="shared" si="2"/>
        <v>44603</v>
      </c>
      <c r="D56" s="44">
        <v>2739</v>
      </c>
      <c r="E56" s="73">
        <v>0</v>
      </c>
      <c r="F56" s="28">
        <f t="shared" si="3"/>
        <v>2739</v>
      </c>
      <c r="G56" s="100">
        <f t="shared" si="1"/>
        <v>1861828</v>
      </c>
    </row>
    <row r="57" spans="1:8" ht="15" customHeight="1" x14ac:dyDescent="0.3">
      <c r="A57" s="21"/>
      <c r="B57" s="27">
        <v>51</v>
      </c>
      <c r="C57" s="81">
        <f t="shared" si="2"/>
        <v>44610</v>
      </c>
      <c r="D57" s="44">
        <v>1466</v>
      </c>
      <c r="E57" s="73">
        <v>0</v>
      </c>
      <c r="F57" s="28">
        <f>D57+E57</f>
        <v>1466</v>
      </c>
      <c r="G57" s="100">
        <f t="shared" si="1"/>
        <v>1863294</v>
      </c>
    </row>
    <row r="58" spans="1:8" ht="15" customHeight="1" x14ac:dyDescent="0.3">
      <c r="A58" s="21"/>
      <c r="B58" s="29">
        <v>52</v>
      </c>
      <c r="C58" s="81">
        <f t="shared" si="2"/>
        <v>44617</v>
      </c>
      <c r="D58" s="44">
        <v>1575</v>
      </c>
      <c r="E58" s="73">
        <v>0</v>
      </c>
      <c r="F58" s="28">
        <f>D58+E58</f>
        <v>1575</v>
      </c>
      <c r="G58" s="100">
        <f t="shared" si="1"/>
        <v>1864869</v>
      </c>
    </row>
    <row r="59" spans="1:8" ht="14.4" x14ac:dyDescent="0.3">
      <c r="A59" s="21"/>
      <c r="B59" s="29">
        <v>53</v>
      </c>
      <c r="C59" s="81">
        <f t="shared" si="2"/>
        <v>44624</v>
      </c>
      <c r="D59" s="44"/>
      <c r="E59" s="73">
        <v>0</v>
      </c>
      <c r="F59" s="28">
        <f>D59+E59</f>
        <v>0</v>
      </c>
      <c r="G59" s="100">
        <f t="shared" si="1"/>
        <v>1864869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54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44624</v>
      </c>
      <c r="D7" s="73">
        <v>1005</v>
      </c>
      <c r="E7" s="73">
        <v>-83</v>
      </c>
      <c r="F7" s="28">
        <f>D7+E7</f>
        <v>922</v>
      </c>
      <c r="G7" s="30">
        <f>F7</f>
        <v>922</v>
      </c>
    </row>
    <row r="8" spans="1:8" ht="14.4" x14ac:dyDescent="0.3">
      <c r="A8" s="21"/>
      <c r="B8" s="31">
        <v>2</v>
      </c>
      <c r="C8" s="81">
        <f t="shared" ref="C8:C58" si="0">C7+7</f>
        <v>44631</v>
      </c>
      <c r="D8" s="73">
        <v>2165</v>
      </c>
      <c r="E8" s="73">
        <v>0</v>
      </c>
      <c r="F8" s="28">
        <f t="shared" ref="F8:F30" si="1">D8+E8</f>
        <v>2165</v>
      </c>
      <c r="G8" s="100">
        <f t="shared" ref="G8:G59" si="2">G7+F8</f>
        <v>3087</v>
      </c>
    </row>
    <row r="9" spans="1:8" ht="14.4" x14ac:dyDescent="0.3">
      <c r="A9" s="21"/>
      <c r="B9" s="27">
        <v>3</v>
      </c>
      <c r="C9" s="81">
        <f t="shared" si="0"/>
        <v>44638</v>
      </c>
      <c r="D9" s="73">
        <v>4202</v>
      </c>
      <c r="E9" s="73">
        <v>0</v>
      </c>
      <c r="F9" s="28">
        <f t="shared" si="1"/>
        <v>4202</v>
      </c>
      <c r="G9" s="100">
        <f t="shared" si="2"/>
        <v>7289</v>
      </c>
    </row>
    <row r="10" spans="1:8" ht="14.4" x14ac:dyDescent="0.3">
      <c r="A10" s="21"/>
      <c r="B10" s="29">
        <v>4</v>
      </c>
      <c r="C10" s="81">
        <f t="shared" si="0"/>
        <v>44645</v>
      </c>
      <c r="D10" s="73">
        <v>80023</v>
      </c>
      <c r="E10" s="73">
        <v>0</v>
      </c>
      <c r="F10" s="28">
        <f t="shared" si="1"/>
        <v>80023</v>
      </c>
      <c r="G10" s="100">
        <f t="shared" si="2"/>
        <v>87312</v>
      </c>
      <c r="H10" s="77"/>
    </row>
    <row r="11" spans="1:8" ht="14.4" x14ac:dyDescent="0.3">
      <c r="A11" s="21"/>
      <c r="B11" s="29">
        <v>5</v>
      </c>
      <c r="C11" s="81">
        <f t="shared" si="0"/>
        <v>44652</v>
      </c>
      <c r="D11" s="73">
        <v>13581</v>
      </c>
      <c r="E11" s="73">
        <v>0</v>
      </c>
      <c r="F11" s="28">
        <f t="shared" si="1"/>
        <v>13581</v>
      </c>
      <c r="G11" s="100">
        <f t="shared" si="2"/>
        <v>100893</v>
      </c>
    </row>
    <row r="12" spans="1:8" ht="14.4" x14ac:dyDescent="0.3">
      <c r="A12" s="21"/>
      <c r="B12" s="31">
        <v>6</v>
      </c>
      <c r="C12" s="81">
        <f t="shared" si="0"/>
        <v>44659</v>
      </c>
      <c r="D12" s="73">
        <v>48776</v>
      </c>
      <c r="E12" s="73">
        <v>0</v>
      </c>
      <c r="F12" s="28">
        <f t="shared" si="1"/>
        <v>48776</v>
      </c>
      <c r="G12" s="100">
        <f t="shared" si="2"/>
        <v>149669</v>
      </c>
    </row>
    <row r="13" spans="1:8" ht="14.4" x14ac:dyDescent="0.3">
      <c r="A13" s="21"/>
      <c r="B13" s="27">
        <v>7</v>
      </c>
      <c r="C13" s="81">
        <f t="shared" si="0"/>
        <v>44666</v>
      </c>
      <c r="D13" s="73">
        <v>22914</v>
      </c>
      <c r="E13" s="73">
        <v>0</v>
      </c>
      <c r="F13" s="28">
        <f t="shared" si="1"/>
        <v>22914</v>
      </c>
      <c r="G13" s="100">
        <f t="shared" si="2"/>
        <v>172583</v>
      </c>
    </row>
    <row r="14" spans="1:8" ht="14.4" x14ac:dyDescent="0.3">
      <c r="A14" s="21"/>
      <c r="B14" s="29">
        <v>8</v>
      </c>
      <c r="C14" s="81">
        <f t="shared" si="0"/>
        <v>44673</v>
      </c>
      <c r="D14" s="73">
        <v>66460</v>
      </c>
      <c r="E14" s="73">
        <v>0</v>
      </c>
      <c r="F14" s="28">
        <f t="shared" si="1"/>
        <v>66460</v>
      </c>
      <c r="G14" s="100">
        <f t="shared" si="2"/>
        <v>239043</v>
      </c>
    </row>
    <row r="15" spans="1:8" ht="13.5" customHeight="1" x14ac:dyDescent="0.3">
      <c r="A15" s="21"/>
      <c r="B15" s="29">
        <v>9</v>
      </c>
      <c r="C15" s="81">
        <f t="shared" si="0"/>
        <v>44680</v>
      </c>
      <c r="D15" s="73">
        <v>233135</v>
      </c>
      <c r="E15" s="73">
        <v>8</v>
      </c>
      <c r="F15" s="28">
        <f t="shared" si="1"/>
        <v>233143</v>
      </c>
      <c r="G15" s="100">
        <f t="shared" si="2"/>
        <v>472186</v>
      </c>
    </row>
    <row r="16" spans="1:8" ht="14.4" x14ac:dyDescent="0.3">
      <c r="A16" s="21"/>
      <c r="B16" s="31">
        <v>10</v>
      </c>
      <c r="C16" s="81">
        <f t="shared" si="0"/>
        <v>44687</v>
      </c>
      <c r="D16" s="73">
        <v>342478</v>
      </c>
      <c r="E16" s="73">
        <v>0</v>
      </c>
      <c r="F16" s="28">
        <f t="shared" si="1"/>
        <v>342478</v>
      </c>
      <c r="G16" s="100">
        <f t="shared" si="2"/>
        <v>814664</v>
      </c>
    </row>
    <row r="17" spans="1:9" ht="14.4" x14ac:dyDescent="0.3">
      <c r="A17" s="21"/>
      <c r="B17" s="27">
        <v>11</v>
      </c>
      <c r="C17" s="81">
        <f t="shared" si="0"/>
        <v>44694</v>
      </c>
      <c r="D17" s="73">
        <v>360027</v>
      </c>
      <c r="E17" s="73">
        <v>850</v>
      </c>
      <c r="F17" s="28">
        <f t="shared" si="1"/>
        <v>360877</v>
      </c>
      <c r="G17" s="100">
        <f t="shared" si="2"/>
        <v>1175541</v>
      </c>
    </row>
    <row r="18" spans="1:9" ht="14.4" x14ac:dyDescent="0.3">
      <c r="A18" s="21"/>
      <c r="B18" s="29">
        <v>12</v>
      </c>
      <c r="C18" s="81">
        <f t="shared" si="0"/>
        <v>44701</v>
      </c>
      <c r="D18" s="73">
        <v>263492</v>
      </c>
      <c r="E18" s="73">
        <v>826</v>
      </c>
      <c r="F18" s="28">
        <f t="shared" si="1"/>
        <v>264318</v>
      </c>
      <c r="G18" s="100">
        <f t="shared" si="2"/>
        <v>1439859</v>
      </c>
    </row>
    <row r="19" spans="1:9" ht="14.4" x14ac:dyDescent="0.3">
      <c r="A19" s="21"/>
      <c r="B19" s="29">
        <v>13</v>
      </c>
      <c r="C19" s="81">
        <f t="shared" si="0"/>
        <v>44708</v>
      </c>
      <c r="D19" s="73">
        <v>317760</v>
      </c>
      <c r="E19" s="73">
        <v>5987</v>
      </c>
      <c r="F19" s="28">
        <f t="shared" si="1"/>
        <v>323747</v>
      </c>
      <c r="G19" s="100">
        <f t="shared" si="2"/>
        <v>1763606</v>
      </c>
    </row>
    <row r="20" spans="1:9" ht="14.4" x14ac:dyDescent="0.3">
      <c r="A20" s="21"/>
      <c r="B20" s="31">
        <v>14</v>
      </c>
      <c r="C20" s="81">
        <f t="shared" si="0"/>
        <v>44715</v>
      </c>
      <c r="D20" s="73">
        <v>65408</v>
      </c>
      <c r="E20" s="73">
        <v>39636</v>
      </c>
      <c r="F20" s="28">
        <f t="shared" si="1"/>
        <v>105044</v>
      </c>
      <c r="G20" s="100">
        <f t="shared" si="2"/>
        <v>1868650</v>
      </c>
    </row>
    <row r="21" spans="1:9" ht="14.4" x14ac:dyDescent="0.3">
      <c r="A21" s="21"/>
      <c r="B21" s="27">
        <v>15</v>
      </c>
      <c r="C21" s="81">
        <f t="shared" si="0"/>
        <v>44722</v>
      </c>
      <c r="D21" s="73">
        <v>83085</v>
      </c>
      <c r="E21" s="73">
        <v>15008</v>
      </c>
      <c r="F21" s="28">
        <f t="shared" si="1"/>
        <v>98093</v>
      </c>
      <c r="G21" s="100">
        <f t="shared" si="2"/>
        <v>1966743</v>
      </c>
    </row>
    <row r="22" spans="1:9" ht="14.4" x14ac:dyDescent="0.3">
      <c r="A22" s="21"/>
      <c r="B22" s="29">
        <v>16</v>
      </c>
      <c r="C22" s="81">
        <f t="shared" si="0"/>
        <v>44729</v>
      </c>
      <c r="D22" s="73">
        <v>41873</v>
      </c>
      <c r="E22" s="73">
        <v>12778</v>
      </c>
      <c r="F22" s="28">
        <f t="shared" si="1"/>
        <v>54651</v>
      </c>
      <c r="G22" s="100">
        <f t="shared" si="2"/>
        <v>2021394</v>
      </c>
    </row>
    <row r="23" spans="1:9" ht="14.4" x14ac:dyDescent="0.3">
      <c r="A23" s="21"/>
      <c r="B23" s="29">
        <v>17</v>
      </c>
      <c r="C23" s="81">
        <f t="shared" si="0"/>
        <v>44736</v>
      </c>
      <c r="D23" s="74">
        <v>18645</v>
      </c>
      <c r="E23" s="73">
        <v>17011</v>
      </c>
      <c r="F23" s="28">
        <f t="shared" si="1"/>
        <v>35656</v>
      </c>
      <c r="G23" s="100">
        <f t="shared" si="2"/>
        <v>2057050</v>
      </c>
    </row>
    <row r="24" spans="1:9" ht="15" customHeight="1" x14ac:dyDescent="0.3">
      <c r="A24" s="21"/>
      <c r="B24" s="31">
        <v>18</v>
      </c>
      <c r="C24" s="81">
        <f t="shared" si="0"/>
        <v>44743</v>
      </c>
      <c r="D24" s="44">
        <v>8268</v>
      </c>
      <c r="E24" s="73">
        <v>4620</v>
      </c>
      <c r="F24" s="28">
        <f t="shared" si="1"/>
        <v>12888</v>
      </c>
      <c r="G24" s="100">
        <f t="shared" si="2"/>
        <v>2069938</v>
      </c>
    </row>
    <row r="25" spans="1:9" ht="15" customHeight="1" x14ac:dyDescent="0.3">
      <c r="A25" s="21"/>
      <c r="B25" s="27">
        <v>19</v>
      </c>
      <c r="C25" s="81">
        <f t="shared" si="0"/>
        <v>44750</v>
      </c>
      <c r="D25" s="44">
        <v>9136</v>
      </c>
      <c r="E25" s="73">
        <v>-454</v>
      </c>
      <c r="F25" s="28">
        <f t="shared" si="1"/>
        <v>8682</v>
      </c>
      <c r="G25" s="100">
        <f t="shared" si="2"/>
        <v>2078620</v>
      </c>
    </row>
    <row r="26" spans="1:9" ht="15" customHeight="1" x14ac:dyDescent="0.3">
      <c r="A26" s="21"/>
      <c r="B26" s="29">
        <v>20</v>
      </c>
      <c r="C26" s="81">
        <f t="shared" si="0"/>
        <v>44757</v>
      </c>
      <c r="D26" s="44">
        <v>6706</v>
      </c>
      <c r="E26" s="73">
        <v>-32</v>
      </c>
      <c r="F26" s="28">
        <f t="shared" si="1"/>
        <v>6674</v>
      </c>
      <c r="G26" s="100">
        <f t="shared" si="2"/>
        <v>2085294</v>
      </c>
    </row>
    <row r="27" spans="1:9" ht="15" customHeight="1" x14ac:dyDescent="0.3">
      <c r="A27" s="21"/>
      <c r="B27" s="29">
        <v>21</v>
      </c>
      <c r="C27" s="81">
        <f t="shared" si="0"/>
        <v>44764</v>
      </c>
      <c r="D27" s="44">
        <v>4551</v>
      </c>
      <c r="E27" s="73">
        <v>-199</v>
      </c>
      <c r="F27" s="28">
        <f t="shared" si="1"/>
        <v>4352</v>
      </c>
      <c r="G27" s="100">
        <f t="shared" si="2"/>
        <v>2089646</v>
      </c>
    </row>
    <row r="28" spans="1:9" ht="15" customHeight="1" x14ac:dyDescent="0.3">
      <c r="A28" s="21"/>
      <c r="B28" s="31">
        <v>22</v>
      </c>
      <c r="C28" s="81">
        <f t="shared" si="0"/>
        <v>44771</v>
      </c>
      <c r="D28" s="44">
        <v>6592</v>
      </c>
      <c r="E28" s="73">
        <v>2368</v>
      </c>
      <c r="F28" s="28">
        <f t="shared" si="1"/>
        <v>8960</v>
      </c>
      <c r="G28" s="100">
        <f t="shared" si="2"/>
        <v>2098606</v>
      </c>
      <c r="I28" s="45"/>
    </row>
    <row r="29" spans="1:9" ht="15" customHeight="1" x14ac:dyDescent="0.3">
      <c r="A29" s="21"/>
      <c r="B29" s="27">
        <v>23</v>
      </c>
      <c r="C29" s="81">
        <f t="shared" si="0"/>
        <v>44778</v>
      </c>
      <c r="D29" s="44">
        <v>3684</v>
      </c>
      <c r="E29" s="73">
        <v>584</v>
      </c>
      <c r="F29" s="28">
        <f t="shared" si="1"/>
        <v>4268</v>
      </c>
      <c r="G29" s="100">
        <f t="shared" si="2"/>
        <v>2102874</v>
      </c>
    </row>
    <row r="30" spans="1:9" ht="15" customHeight="1" x14ac:dyDescent="0.3">
      <c r="A30" s="21"/>
      <c r="B30" s="29">
        <v>24</v>
      </c>
      <c r="C30" s="81">
        <f t="shared" si="0"/>
        <v>44785</v>
      </c>
      <c r="D30" s="44">
        <v>2735</v>
      </c>
      <c r="E30" s="73">
        <v>539</v>
      </c>
      <c r="F30" s="28">
        <f t="shared" si="1"/>
        <v>3274</v>
      </c>
      <c r="G30" s="100">
        <f>G29+F30</f>
        <v>2106148</v>
      </c>
    </row>
    <row r="31" spans="1:9" ht="15" customHeight="1" x14ac:dyDescent="0.3">
      <c r="A31" s="21"/>
      <c r="B31" s="29">
        <v>25</v>
      </c>
      <c r="C31" s="81">
        <f t="shared" si="0"/>
        <v>44792</v>
      </c>
      <c r="D31" s="44">
        <v>2381</v>
      </c>
      <c r="E31" s="73">
        <v>536</v>
      </c>
      <c r="F31" s="28">
        <f>D31+E31</f>
        <v>2917</v>
      </c>
      <c r="G31" s="100">
        <f>G30+F31</f>
        <v>2109065</v>
      </c>
    </row>
    <row r="32" spans="1:9" ht="15" customHeight="1" x14ac:dyDescent="0.3">
      <c r="A32" s="21"/>
      <c r="B32" s="31">
        <v>26</v>
      </c>
      <c r="C32" s="81">
        <f t="shared" si="0"/>
        <v>44799</v>
      </c>
      <c r="D32" s="44">
        <v>2401</v>
      </c>
      <c r="E32" s="73">
        <v>3551</v>
      </c>
      <c r="F32" s="28">
        <f>D32+E32</f>
        <v>5952</v>
      </c>
      <c r="G32" s="100">
        <f t="shared" si="2"/>
        <v>2115017</v>
      </c>
    </row>
    <row r="33" spans="1:7" ht="15" customHeight="1" x14ac:dyDescent="0.3">
      <c r="A33" s="21"/>
      <c r="B33" s="27">
        <v>27</v>
      </c>
      <c r="C33" s="81">
        <f t="shared" si="0"/>
        <v>44806</v>
      </c>
      <c r="D33" s="44">
        <v>3467</v>
      </c>
      <c r="E33" s="73">
        <v>1397</v>
      </c>
      <c r="F33" s="28">
        <f>D33+E33</f>
        <v>4864</v>
      </c>
      <c r="G33" s="100">
        <f t="shared" si="2"/>
        <v>2119881</v>
      </c>
    </row>
    <row r="34" spans="1:7" ht="15" customHeight="1" x14ac:dyDescent="0.3">
      <c r="A34" s="21"/>
      <c r="B34" s="29">
        <v>28</v>
      </c>
      <c r="C34" s="81">
        <f t="shared" si="0"/>
        <v>44813</v>
      </c>
      <c r="D34" s="44">
        <v>4417</v>
      </c>
      <c r="E34" s="73">
        <v>564</v>
      </c>
      <c r="F34" s="28">
        <f>D34+E34</f>
        <v>4981</v>
      </c>
      <c r="G34" s="100">
        <f t="shared" si="2"/>
        <v>2124862</v>
      </c>
    </row>
    <row r="35" spans="1:7" ht="16.5" customHeight="1" x14ac:dyDescent="0.3">
      <c r="A35" s="21"/>
      <c r="B35" s="29">
        <v>29</v>
      </c>
      <c r="C35" s="81">
        <f t="shared" si="0"/>
        <v>44820</v>
      </c>
      <c r="D35" s="44">
        <v>2900</v>
      </c>
      <c r="E35" s="73">
        <v>1255</v>
      </c>
      <c r="F35" s="28">
        <f>D35+E35</f>
        <v>4155</v>
      </c>
      <c r="G35" s="100">
        <f t="shared" si="2"/>
        <v>2129017</v>
      </c>
    </row>
    <row r="36" spans="1:7" ht="17.25" customHeight="1" x14ac:dyDescent="0.3">
      <c r="A36" s="21"/>
      <c r="B36" s="31">
        <v>30</v>
      </c>
      <c r="C36" s="81">
        <f t="shared" si="0"/>
        <v>44827</v>
      </c>
      <c r="D36" s="44">
        <v>2726</v>
      </c>
      <c r="E36" s="73">
        <v>213</v>
      </c>
      <c r="F36" s="28">
        <f t="shared" ref="F36:F56" si="3">D36+E36</f>
        <v>2939</v>
      </c>
      <c r="G36" s="100">
        <f t="shared" si="2"/>
        <v>2131956</v>
      </c>
    </row>
    <row r="37" spans="1:7" ht="15" customHeight="1" x14ac:dyDescent="0.3">
      <c r="A37" s="21"/>
      <c r="B37" s="27">
        <v>31</v>
      </c>
      <c r="C37" s="81">
        <f t="shared" si="0"/>
        <v>44834</v>
      </c>
      <c r="D37" s="44">
        <v>3123</v>
      </c>
      <c r="E37" s="73">
        <v>389</v>
      </c>
      <c r="F37" s="28">
        <f t="shared" si="3"/>
        <v>3512</v>
      </c>
      <c r="G37" s="100">
        <f t="shared" si="2"/>
        <v>2135468</v>
      </c>
    </row>
    <row r="38" spans="1:7" ht="15" customHeight="1" x14ac:dyDescent="0.3">
      <c r="A38" s="21"/>
      <c r="B38" s="29">
        <v>32</v>
      </c>
      <c r="C38" s="81">
        <f t="shared" si="0"/>
        <v>44841</v>
      </c>
      <c r="D38" s="40">
        <v>1757</v>
      </c>
      <c r="E38" s="73">
        <v>137</v>
      </c>
      <c r="F38" s="28">
        <f t="shared" si="3"/>
        <v>1894</v>
      </c>
      <c r="G38" s="100">
        <f t="shared" si="2"/>
        <v>2137362</v>
      </c>
    </row>
    <row r="39" spans="1:7" ht="15" customHeight="1" x14ac:dyDescent="0.3">
      <c r="A39" s="21"/>
      <c r="B39" s="29">
        <v>33</v>
      </c>
      <c r="C39" s="81">
        <f t="shared" si="0"/>
        <v>44848</v>
      </c>
      <c r="D39" s="40">
        <v>1930</v>
      </c>
      <c r="E39" s="73">
        <v>218</v>
      </c>
      <c r="F39" s="28">
        <f t="shared" si="3"/>
        <v>2148</v>
      </c>
      <c r="G39" s="100">
        <f t="shared" si="2"/>
        <v>2139510</v>
      </c>
    </row>
    <row r="40" spans="1:7" ht="15" customHeight="1" x14ac:dyDescent="0.3">
      <c r="A40" s="21"/>
      <c r="B40" s="31">
        <v>34</v>
      </c>
      <c r="C40" s="81">
        <f t="shared" si="0"/>
        <v>44855</v>
      </c>
      <c r="D40" s="40">
        <v>1178</v>
      </c>
      <c r="E40" s="73">
        <v>358</v>
      </c>
      <c r="F40" s="28">
        <f t="shared" si="3"/>
        <v>1536</v>
      </c>
      <c r="G40" s="100">
        <f t="shared" si="2"/>
        <v>2141046</v>
      </c>
    </row>
    <row r="41" spans="1:7" ht="15" customHeight="1" x14ac:dyDescent="0.3">
      <c r="A41" s="21"/>
      <c r="B41" s="27">
        <v>35</v>
      </c>
      <c r="C41" s="81">
        <f t="shared" si="0"/>
        <v>44862</v>
      </c>
      <c r="D41" s="44">
        <v>1834</v>
      </c>
      <c r="E41" s="73">
        <v>2448</v>
      </c>
      <c r="F41" s="28">
        <f t="shared" si="3"/>
        <v>4282</v>
      </c>
      <c r="G41" s="100">
        <f t="shared" si="2"/>
        <v>2145328</v>
      </c>
    </row>
    <row r="42" spans="1:7" ht="15" customHeight="1" x14ac:dyDescent="0.3">
      <c r="A42" s="21"/>
      <c r="B42" s="29">
        <v>36</v>
      </c>
      <c r="C42" s="81">
        <f t="shared" si="0"/>
        <v>44869</v>
      </c>
      <c r="D42" s="44">
        <v>1224</v>
      </c>
      <c r="E42" s="73">
        <v>1377</v>
      </c>
      <c r="F42" s="28">
        <f t="shared" si="3"/>
        <v>2601</v>
      </c>
      <c r="G42" s="100">
        <f t="shared" si="2"/>
        <v>2147929</v>
      </c>
    </row>
    <row r="43" spans="1:7" ht="15" customHeight="1" x14ac:dyDescent="0.3">
      <c r="A43" s="21"/>
      <c r="B43" s="29">
        <v>37</v>
      </c>
      <c r="C43" s="81">
        <f t="shared" si="0"/>
        <v>44876</v>
      </c>
      <c r="D43" s="44">
        <v>3280</v>
      </c>
      <c r="E43" s="73">
        <v>-1610</v>
      </c>
      <c r="F43" s="28">
        <f t="shared" si="3"/>
        <v>1670</v>
      </c>
      <c r="G43" s="100">
        <f t="shared" si="2"/>
        <v>2149599</v>
      </c>
    </row>
    <row r="44" spans="1:7" ht="15" customHeight="1" x14ac:dyDescent="0.3">
      <c r="A44" s="21"/>
      <c r="B44" s="31">
        <v>38</v>
      </c>
      <c r="C44" s="81">
        <f t="shared" si="0"/>
        <v>44883</v>
      </c>
      <c r="D44" s="44">
        <v>876</v>
      </c>
      <c r="E44" s="73">
        <v>655</v>
      </c>
      <c r="F44" s="28">
        <f>D44+E44</f>
        <v>1531</v>
      </c>
      <c r="G44" s="100">
        <f t="shared" si="2"/>
        <v>2151130</v>
      </c>
    </row>
    <row r="45" spans="1:7" ht="15" customHeight="1" x14ac:dyDescent="0.3">
      <c r="A45" s="21"/>
      <c r="B45" s="27">
        <v>39</v>
      </c>
      <c r="C45" s="81">
        <f t="shared" si="0"/>
        <v>44890</v>
      </c>
      <c r="D45" s="44">
        <v>374</v>
      </c>
      <c r="E45" s="73">
        <v>1138</v>
      </c>
      <c r="F45" s="28">
        <f t="shared" si="3"/>
        <v>1512</v>
      </c>
      <c r="G45" s="100">
        <f t="shared" si="2"/>
        <v>2152642</v>
      </c>
    </row>
    <row r="46" spans="1:7" ht="15" customHeight="1" x14ac:dyDescent="0.3">
      <c r="A46" s="21"/>
      <c r="B46" s="29">
        <v>40</v>
      </c>
      <c r="C46" s="81">
        <f t="shared" si="0"/>
        <v>44897</v>
      </c>
      <c r="D46" s="44">
        <v>1060</v>
      </c>
      <c r="E46" s="73">
        <v>-97</v>
      </c>
      <c r="F46" s="28">
        <f t="shared" si="3"/>
        <v>963</v>
      </c>
      <c r="G46" s="100">
        <f t="shared" si="2"/>
        <v>2153605</v>
      </c>
    </row>
    <row r="47" spans="1:7" ht="15" customHeight="1" x14ac:dyDescent="0.3">
      <c r="A47" s="21"/>
      <c r="B47" s="29">
        <v>41</v>
      </c>
      <c r="C47" s="81">
        <f t="shared" si="0"/>
        <v>44904</v>
      </c>
      <c r="D47" s="44">
        <v>1177</v>
      </c>
      <c r="E47" s="73">
        <v>598</v>
      </c>
      <c r="F47" s="28">
        <f t="shared" si="3"/>
        <v>1775</v>
      </c>
      <c r="G47" s="100">
        <f t="shared" si="2"/>
        <v>2155380</v>
      </c>
    </row>
    <row r="48" spans="1:7" ht="15" customHeight="1" x14ac:dyDescent="0.3">
      <c r="A48" s="21"/>
      <c r="B48" s="31">
        <v>42</v>
      </c>
      <c r="C48" s="81">
        <f t="shared" si="0"/>
        <v>44911</v>
      </c>
      <c r="D48" s="44">
        <v>1674</v>
      </c>
      <c r="E48" s="73">
        <v>1188</v>
      </c>
      <c r="F48" s="28">
        <f t="shared" si="3"/>
        <v>2862</v>
      </c>
      <c r="G48" s="100">
        <f t="shared" si="2"/>
        <v>2158242</v>
      </c>
    </row>
    <row r="49" spans="1:8" ht="14.4" x14ac:dyDescent="0.3">
      <c r="A49" s="21"/>
      <c r="B49" s="27">
        <v>43</v>
      </c>
      <c r="C49" s="81">
        <f t="shared" si="0"/>
        <v>44918</v>
      </c>
      <c r="D49" s="44">
        <v>1708</v>
      </c>
      <c r="E49" s="73">
        <v>1008</v>
      </c>
      <c r="F49" s="28">
        <f t="shared" si="3"/>
        <v>2716</v>
      </c>
      <c r="G49" s="100">
        <f t="shared" si="2"/>
        <v>2160958</v>
      </c>
    </row>
    <row r="50" spans="1:8" ht="15" customHeight="1" x14ac:dyDescent="0.3">
      <c r="A50" s="21"/>
      <c r="B50" s="29">
        <v>44</v>
      </c>
      <c r="C50" s="81">
        <f t="shared" si="0"/>
        <v>44925</v>
      </c>
      <c r="D50" s="44">
        <v>246</v>
      </c>
      <c r="E50" s="73">
        <v>919</v>
      </c>
      <c r="F50" s="28">
        <f t="shared" si="3"/>
        <v>1165</v>
      </c>
      <c r="G50" s="100">
        <f t="shared" si="2"/>
        <v>2162123</v>
      </c>
    </row>
    <row r="51" spans="1:8" ht="15" customHeight="1" x14ac:dyDescent="0.3">
      <c r="A51" s="21"/>
      <c r="B51" s="29">
        <v>45</v>
      </c>
      <c r="C51" s="81">
        <f t="shared" si="0"/>
        <v>44932</v>
      </c>
      <c r="D51" s="44">
        <v>871</v>
      </c>
      <c r="E51" s="73">
        <v>641</v>
      </c>
      <c r="F51" s="28">
        <f t="shared" si="3"/>
        <v>1512</v>
      </c>
      <c r="G51" s="100">
        <f t="shared" si="2"/>
        <v>2163635</v>
      </c>
    </row>
    <row r="52" spans="1:8" ht="15" customHeight="1" x14ac:dyDescent="0.3">
      <c r="A52" s="21"/>
      <c r="B52" s="31">
        <v>46</v>
      </c>
      <c r="C52" s="81">
        <f t="shared" si="0"/>
        <v>44939</v>
      </c>
      <c r="D52" s="44">
        <v>2962</v>
      </c>
      <c r="E52" s="73">
        <v>462</v>
      </c>
      <c r="F52" s="28">
        <f t="shared" si="3"/>
        <v>3424</v>
      </c>
      <c r="G52" s="100">
        <f t="shared" si="2"/>
        <v>2167059</v>
      </c>
    </row>
    <row r="53" spans="1:8" ht="15" customHeight="1" x14ac:dyDescent="0.3">
      <c r="A53" s="21"/>
      <c r="B53" s="27">
        <v>47</v>
      </c>
      <c r="C53" s="81">
        <f t="shared" si="0"/>
        <v>44946</v>
      </c>
      <c r="D53" s="44">
        <v>4306</v>
      </c>
      <c r="E53" s="73">
        <v>-539</v>
      </c>
      <c r="F53" s="28">
        <f t="shared" si="3"/>
        <v>3767</v>
      </c>
      <c r="G53" s="100">
        <f t="shared" si="2"/>
        <v>2170826</v>
      </c>
    </row>
    <row r="54" spans="1:8" ht="15" customHeight="1" x14ac:dyDescent="0.3">
      <c r="A54" s="21"/>
      <c r="B54" s="29">
        <v>48</v>
      </c>
      <c r="C54" s="81">
        <f t="shared" si="0"/>
        <v>44953</v>
      </c>
      <c r="D54" s="44">
        <v>4264</v>
      </c>
      <c r="E54" s="73">
        <v>1195</v>
      </c>
      <c r="F54" s="28">
        <f t="shared" si="3"/>
        <v>5459</v>
      </c>
      <c r="G54" s="100">
        <f t="shared" si="2"/>
        <v>2176285</v>
      </c>
    </row>
    <row r="55" spans="1:8" s="1" customFormat="1" ht="15" customHeight="1" x14ac:dyDescent="0.3">
      <c r="A55" s="24"/>
      <c r="B55" s="29">
        <v>49</v>
      </c>
      <c r="C55" s="81">
        <f t="shared" si="0"/>
        <v>44960</v>
      </c>
      <c r="D55" s="44">
        <v>3057</v>
      </c>
      <c r="E55" s="73">
        <v>-169</v>
      </c>
      <c r="F55" s="28">
        <f t="shared" si="3"/>
        <v>2888</v>
      </c>
      <c r="G55" s="100">
        <f t="shared" si="2"/>
        <v>2179173</v>
      </c>
      <c r="H55" s="2"/>
    </row>
    <row r="56" spans="1:8" ht="15" customHeight="1" x14ac:dyDescent="0.3">
      <c r="A56" s="21"/>
      <c r="B56" s="31">
        <v>50</v>
      </c>
      <c r="C56" s="81">
        <f t="shared" si="0"/>
        <v>44967</v>
      </c>
      <c r="D56" s="44">
        <v>2466</v>
      </c>
      <c r="E56" s="73">
        <v>0</v>
      </c>
      <c r="F56" s="28">
        <f t="shared" si="3"/>
        <v>2466</v>
      </c>
      <c r="G56" s="100">
        <f t="shared" si="2"/>
        <v>2181639</v>
      </c>
    </row>
    <row r="57" spans="1:8" ht="15" customHeight="1" x14ac:dyDescent="0.3">
      <c r="A57" s="21"/>
      <c r="B57" s="27">
        <v>51</v>
      </c>
      <c r="C57" s="81">
        <f t="shared" si="0"/>
        <v>44974</v>
      </c>
      <c r="D57" s="44">
        <v>1355</v>
      </c>
      <c r="E57" s="73">
        <v>13</v>
      </c>
      <c r="F57" s="28">
        <f>D57+E57</f>
        <v>1368</v>
      </c>
      <c r="G57" s="100">
        <f t="shared" si="2"/>
        <v>2183007</v>
      </c>
    </row>
    <row r="58" spans="1:8" ht="15" customHeight="1" x14ac:dyDescent="0.3">
      <c r="A58" s="21"/>
      <c r="B58" s="29">
        <v>52</v>
      </c>
      <c r="C58" s="81">
        <f t="shared" si="0"/>
        <v>44981</v>
      </c>
      <c r="D58" s="44">
        <v>2496</v>
      </c>
      <c r="E58" s="73">
        <v>0</v>
      </c>
      <c r="F58" s="28">
        <f>D58+E58</f>
        <v>2496</v>
      </c>
      <c r="G58" s="100">
        <f t="shared" si="2"/>
        <v>2185503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2185503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zoomScale="114" zoomScaleNormal="172" workbookViewId="0">
      <selection activeCell="H13" sqref="H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44988</v>
      </c>
      <c r="D7" s="73">
        <v>578</v>
      </c>
      <c r="E7" s="73">
        <v>589</v>
      </c>
      <c r="F7" s="28">
        <f>D7+E7</f>
        <v>1167</v>
      </c>
      <c r="G7" s="30">
        <f>F7</f>
        <v>1167</v>
      </c>
    </row>
    <row r="8" spans="1:8" ht="14.4" x14ac:dyDescent="0.3">
      <c r="A8" s="21"/>
      <c r="B8" s="31">
        <v>2</v>
      </c>
      <c r="C8" s="81">
        <f t="shared" ref="C8:C58" si="0">C7+7</f>
        <v>44995</v>
      </c>
      <c r="D8" s="73">
        <v>1998</v>
      </c>
      <c r="E8" s="73">
        <v>1003</v>
      </c>
      <c r="F8" s="28">
        <f t="shared" ref="F8:F30" si="1">D8+E8</f>
        <v>3001</v>
      </c>
      <c r="G8" s="100">
        <f t="shared" ref="G8:G59" si="2">G7+F8</f>
        <v>4168</v>
      </c>
    </row>
    <row r="9" spans="1:8" ht="14.4" x14ac:dyDescent="0.3">
      <c r="A9" s="21"/>
      <c r="B9" s="27">
        <v>3</v>
      </c>
      <c r="C9" s="81">
        <f t="shared" si="0"/>
        <v>45002</v>
      </c>
      <c r="D9" s="73">
        <v>3948</v>
      </c>
      <c r="E9" s="73">
        <v>3544</v>
      </c>
      <c r="F9" s="28">
        <f t="shared" si="1"/>
        <v>7492</v>
      </c>
      <c r="G9" s="100">
        <f t="shared" si="2"/>
        <v>11660</v>
      </c>
    </row>
    <row r="10" spans="1:8" ht="14.4" x14ac:dyDescent="0.3">
      <c r="A10" s="21"/>
      <c r="B10" s="29">
        <v>4</v>
      </c>
      <c r="C10" s="81">
        <f t="shared" si="0"/>
        <v>45009</v>
      </c>
      <c r="D10" s="73">
        <v>12191</v>
      </c>
      <c r="E10" s="73">
        <v>6075</v>
      </c>
      <c r="F10" s="28">
        <f t="shared" si="1"/>
        <v>18266</v>
      </c>
      <c r="G10" s="100">
        <f t="shared" si="2"/>
        <v>29926</v>
      </c>
      <c r="H10" s="77"/>
    </row>
    <row r="11" spans="1:8" ht="14.4" x14ac:dyDescent="0.3">
      <c r="A11" s="21"/>
      <c r="B11" s="29">
        <v>5</v>
      </c>
      <c r="C11" s="81">
        <f t="shared" si="0"/>
        <v>45016</v>
      </c>
      <c r="D11" s="73">
        <v>27001</v>
      </c>
      <c r="E11" s="73">
        <v>6814</v>
      </c>
      <c r="F11" s="28">
        <f t="shared" si="1"/>
        <v>33815</v>
      </c>
      <c r="G11" s="100">
        <f t="shared" si="2"/>
        <v>63741</v>
      </c>
    </row>
    <row r="12" spans="1:8" ht="14.4" x14ac:dyDescent="0.3">
      <c r="A12" s="21"/>
      <c r="B12" s="31">
        <v>6</v>
      </c>
      <c r="C12" s="81">
        <f t="shared" si="0"/>
        <v>45023</v>
      </c>
      <c r="D12" s="73">
        <v>60046</v>
      </c>
      <c r="E12" s="73">
        <v>3565</v>
      </c>
      <c r="F12" s="28">
        <f t="shared" si="1"/>
        <v>63611</v>
      </c>
      <c r="G12" s="100">
        <f t="shared" si="2"/>
        <v>127352</v>
      </c>
    </row>
    <row r="13" spans="1:8" ht="14.4" x14ac:dyDescent="0.3">
      <c r="A13" s="21"/>
      <c r="B13" s="27">
        <v>7</v>
      </c>
      <c r="C13" s="81">
        <f t="shared" si="0"/>
        <v>45030</v>
      </c>
      <c r="D13" s="73">
        <v>193227</v>
      </c>
      <c r="E13" s="73">
        <v>4007</v>
      </c>
      <c r="F13" s="28">
        <f t="shared" si="1"/>
        <v>197234</v>
      </c>
      <c r="G13" s="100">
        <f t="shared" si="2"/>
        <v>324586</v>
      </c>
    </row>
    <row r="14" spans="1:8" ht="14.4" x14ac:dyDescent="0.3">
      <c r="A14" s="21"/>
      <c r="B14" s="29">
        <v>8</v>
      </c>
      <c r="C14" s="81">
        <f t="shared" si="0"/>
        <v>45037</v>
      </c>
      <c r="D14" s="73">
        <v>481551</v>
      </c>
      <c r="E14" s="73">
        <v>20758</v>
      </c>
      <c r="F14" s="28">
        <f t="shared" si="1"/>
        <v>502309</v>
      </c>
      <c r="G14" s="100">
        <f t="shared" si="2"/>
        <v>826895</v>
      </c>
    </row>
    <row r="15" spans="1:8" ht="13.5" customHeight="1" x14ac:dyDescent="0.3">
      <c r="A15" s="21"/>
      <c r="B15" s="29">
        <v>9</v>
      </c>
      <c r="C15" s="81">
        <f t="shared" si="0"/>
        <v>45044</v>
      </c>
      <c r="D15" s="73">
        <v>553921</v>
      </c>
      <c r="E15" s="73">
        <v>25723</v>
      </c>
      <c r="F15" s="28">
        <f t="shared" si="1"/>
        <v>579644</v>
      </c>
      <c r="G15" s="100">
        <f t="shared" si="2"/>
        <v>1406539</v>
      </c>
    </row>
    <row r="16" spans="1:8" ht="14.4" x14ac:dyDescent="0.3">
      <c r="A16" s="21"/>
      <c r="B16" s="31">
        <v>10</v>
      </c>
      <c r="C16" s="81">
        <f t="shared" si="0"/>
        <v>45051</v>
      </c>
      <c r="D16" s="73">
        <v>351276</v>
      </c>
      <c r="E16" s="73">
        <v>10468</v>
      </c>
      <c r="F16" s="28">
        <f t="shared" si="1"/>
        <v>361744</v>
      </c>
      <c r="G16" s="100">
        <f t="shared" si="2"/>
        <v>1768283</v>
      </c>
    </row>
    <row r="17" spans="1:9" ht="14.4" x14ac:dyDescent="0.3">
      <c r="A17" s="21"/>
      <c r="B17" s="27">
        <v>11</v>
      </c>
      <c r="C17" s="81">
        <f t="shared" si="0"/>
        <v>45058</v>
      </c>
      <c r="D17" s="73">
        <v>170907</v>
      </c>
      <c r="E17" s="73">
        <v>3019</v>
      </c>
      <c r="F17" s="28">
        <f t="shared" si="1"/>
        <v>173926</v>
      </c>
      <c r="G17" s="100">
        <f t="shared" si="2"/>
        <v>1942209</v>
      </c>
    </row>
    <row r="18" spans="1:9" ht="14.4" x14ac:dyDescent="0.3">
      <c r="A18" s="21"/>
      <c r="B18" s="29">
        <v>12</v>
      </c>
      <c r="C18" s="81">
        <f t="shared" si="0"/>
        <v>45065</v>
      </c>
      <c r="D18" s="73">
        <v>159706</v>
      </c>
      <c r="E18" s="73">
        <v>21024</v>
      </c>
      <c r="F18" s="28">
        <f t="shared" si="1"/>
        <v>180730</v>
      </c>
      <c r="G18" s="100">
        <f t="shared" si="2"/>
        <v>2122939</v>
      </c>
    </row>
    <row r="19" spans="1:9" ht="14.4" x14ac:dyDescent="0.3">
      <c r="A19" s="21"/>
      <c r="B19" s="29">
        <v>13</v>
      </c>
      <c r="C19" s="81">
        <f t="shared" si="0"/>
        <v>45072</v>
      </c>
      <c r="D19" s="73">
        <v>233386</v>
      </c>
      <c r="E19" s="73">
        <v>15902</v>
      </c>
      <c r="F19" s="28">
        <f t="shared" si="1"/>
        <v>249288</v>
      </c>
      <c r="G19" s="100">
        <f t="shared" si="2"/>
        <v>2372227</v>
      </c>
    </row>
    <row r="20" spans="1:9" ht="14.4" x14ac:dyDescent="0.3">
      <c r="A20" s="21"/>
      <c r="B20" s="31">
        <v>14</v>
      </c>
      <c r="C20" s="81">
        <f t="shared" si="0"/>
        <v>45079</v>
      </c>
      <c r="D20" s="73">
        <v>88279</v>
      </c>
      <c r="E20" s="73">
        <v>2271</v>
      </c>
      <c r="F20" s="28">
        <f t="shared" si="1"/>
        <v>90550</v>
      </c>
      <c r="G20" s="100">
        <f t="shared" si="2"/>
        <v>2462777</v>
      </c>
    </row>
    <row r="21" spans="1:9" ht="14.4" x14ac:dyDescent="0.3">
      <c r="A21" s="21"/>
      <c r="B21" s="27">
        <v>15</v>
      </c>
      <c r="C21" s="81">
        <f t="shared" si="0"/>
        <v>45086</v>
      </c>
      <c r="D21" s="73">
        <v>62311</v>
      </c>
      <c r="E21" s="73">
        <v>-1367</v>
      </c>
      <c r="F21" s="28">
        <f t="shared" si="1"/>
        <v>60944</v>
      </c>
      <c r="G21" s="100">
        <f t="shared" si="2"/>
        <v>2523721</v>
      </c>
    </row>
    <row r="22" spans="1:9" ht="14.4" x14ac:dyDescent="0.3">
      <c r="A22" s="21"/>
      <c r="B22" s="29">
        <v>16</v>
      </c>
      <c r="C22" s="81">
        <f t="shared" si="0"/>
        <v>45093</v>
      </c>
      <c r="D22" s="73">
        <v>29736</v>
      </c>
      <c r="E22" s="73">
        <v>3057</v>
      </c>
      <c r="F22" s="28">
        <f t="shared" si="1"/>
        <v>32793</v>
      </c>
      <c r="G22" s="100">
        <f t="shared" si="2"/>
        <v>2556514</v>
      </c>
    </row>
    <row r="23" spans="1:9" ht="14.4" x14ac:dyDescent="0.3">
      <c r="A23" s="21"/>
      <c r="B23" s="29">
        <v>17</v>
      </c>
      <c r="C23" s="81">
        <f t="shared" si="0"/>
        <v>45100</v>
      </c>
      <c r="D23" s="73">
        <v>18877</v>
      </c>
      <c r="E23" s="73">
        <v>8</v>
      </c>
      <c r="F23" s="28">
        <f t="shared" si="1"/>
        <v>18885</v>
      </c>
      <c r="G23" s="100">
        <f t="shared" si="2"/>
        <v>2575399</v>
      </c>
    </row>
    <row r="24" spans="1:9" ht="15" customHeight="1" x14ac:dyDescent="0.3">
      <c r="A24" s="21"/>
      <c r="B24" s="31">
        <v>18</v>
      </c>
      <c r="C24" s="81">
        <f t="shared" si="0"/>
        <v>45107</v>
      </c>
      <c r="D24" s="73">
        <v>11264</v>
      </c>
      <c r="E24" s="73">
        <v>778</v>
      </c>
      <c r="F24" s="28">
        <f t="shared" si="1"/>
        <v>12042</v>
      </c>
      <c r="G24" s="100">
        <f t="shared" si="2"/>
        <v>2587441</v>
      </c>
    </row>
    <row r="25" spans="1:9" ht="15" customHeight="1" x14ac:dyDescent="0.3">
      <c r="A25" s="21"/>
      <c r="B25" s="27">
        <v>19</v>
      </c>
      <c r="C25" s="81">
        <f t="shared" si="0"/>
        <v>45114</v>
      </c>
      <c r="D25" s="73">
        <v>11459</v>
      </c>
      <c r="E25" s="73">
        <v>-2115</v>
      </c>
      <c r="F25" s="28">
        <f t="shared" si="1"/>
        <v>9344</v>
      </c>
      <c r="G25" s="100">
        <f t="shared" si="2"/>
        <v>2596785</v>
      </c>
    </row>
    <row r="26" spans="1:9" ht="15" customHeight="1" x14ac:dyDescent="0.3">
      <c r="A26" s="21"/>
      <c r="B26" s="29">
        <v>20</v>
      </c>
      <c r="C26" s="81">
        <f t="shared" si="0"/>
        <v>45121</v>
      </c>
      <c r="D26" s="73">
        <v>7959</v>
      </c>
      <c r="E26" s="73">
        <v>-541</v>
      </c>
      <c r="F26" s="28">
        <f t="shared" si="1"/>
        <v>7418</v>
      </c>
      <c r="G26" s="100">
        <f t="shared" si="2"/>
        <v>2604203</v>
      </c>
    </row>
    <row r="27" spans="1:9" ht="15" customHeight="1" x14ac:dyDescent="0.3">
      <c r="A27" s="21"/>
      <c r="B27" s="29">
        <v>21</v>
      </c>
      <c r="C27" s="81">
        <f t="shared" si="0"/>
        <v>45128</v>
      </c>
      <c r="D27" s="73">
        <v>7252</v>
      </c>
      <c r="E27" s="73">
        <v>-2410</v>
      </c>
      <c r="F27" s="28">
        <f t="shared" si="1"/>
        <v>4842</v>
      </c>
      <c r="G27" s="100">
        <f t="shared" si="2"/>
        <v>2609045</v>
      </c>
    </row>
    <row r="28" spans="1:9" ht="15" customHeight="1" x14ac:dyDescent="0.3">
      <c r="A28" s="21"/>
      <c r="B28" s="31">
        <v>22</v>
      </c>
      <c r="C28" s="81">
        <f t="shared" si="0"/>
        <v>45135</v>
      </c>
      <c r="D28" s="73">
        <v>6366</v>
      </c>
      <c r="E28" s="73">
        <v>-880</v>
      </c>
      <c r="F28" s="28">
        <f t="shared" si="1"/>
        <v>5486</v>
      </c>
      <c r="G28" s="100">
        <f t="shared" si="2"/>
        <v>2614531</v>
      </c>
      <c r="I28" s="45"/>
    </row>
    <row r="29" spans="1:9" ht="15" customHeight="1" x14ac:dyDescent="0.3">
      <c r="A29" s="21"/>
      <c r="B29" s="27">
        <v>23</v>
      </c>
      <c r="C29" s="81">
        <f t="shared" si="0"/>
        <v>45142</v>
      </c>
      <c r="D29" s="73">
        <v>7472</v>
      </c>
      <c r="E29" s="73">
        <v>-551</v>
      </c>
      <c r="F29" s="28">
        <f t="shared" si="1"/>
        <v>6921</v>
      </c>
      <c r="G29" s="100">
        <f t="shared" si="2"/>
        <v>2621452</v>
      </c>
    </row>
    <row r="30" spans="1:9" ht="15" customHeight="1" x14ac:dyDescent="0.3">
      <c r="A30" s="21"/>
      <c r="B30" s="29">
        <v>24</v>
      </c>
      <c r="C30" s="81">
        <f t="shared" si="0"/>
        <v>45149</v>
      </c>
      <c r="D30" s="73">
        <v>3247</v>
      </c>
      <c r="E30" s="73">
        <v>555</v>
      </c>
      <c r="F30" s="28">
        <f t="shared" si="1"/>
        <v>3802</v>
      </c>
      <c r="G30" s="100">
        <f t="shared" si="2"/>
        <v>2625254</v>
      </c>
    </row>
    <row r="31" spans="1:9" ht="15" customHeight="1" x14ac:dyDescent="0.3">
      <c r="A31" s="21"/>
      <c r="B31" s="29">
        <v>25</v>
      </c>
      <c r="C31" s="81">
        <f t="shared" si="0"/>
        <v>45156</v>
      </c>
      <c r="D31" s="73">
        <v>3182</v>
      </c>
      <c r="E31" s="73">
        <v>1065</v>
      </c>
      <c r="F31" s="28">
        <f>D31+E31</f>
        <v>4247</v>
      </c>
      <c r="G31" s="100">
        <f t="shared" si="2"/>
        <v>2629501</v>
      </c>
    </row>
    <row r="32" spans="1:9" ht="15" customHeight="1" x14ac:dyDescent="0.3">
      <c r="A32" s="21"/>
      <c r="B32" s="31">
        <v>26</v>
      </c>
      <c r="C32" s="81">
        <f t="shared" si="0"/>
        <v>45163</v>
      </c>
      <c r="D32" s="73">
        <v>5158</v>
      </c>
      <c r="E32" s="73">
        <v>322</v>
      </c>
      <c r="F32" s="28">
        <f>D32+E32</f>
        <v>5480</v>
      </c>
      <c r="G32" s="100">
        <f t="shared" si="2"/>
        <v>2634981</v>
      </c>
    </row>
    <row r="33" spans="1:7" ht="15" customHeight="1" x14ac:dyDescent="0.3">
      <c r="A33" s="21"/>
      <c r="B33" s="27">
        <v>27</v>
      </c>
      <c r="C33" s="81">
        <f t="shared" si="0"/>
        <v>45170</v>
      </c>
      <c r="D33" s="73">
        <v>6154</v>
      </c>
      <c r="E33" s="73">
        <v>195</v>
      </c>
      <c r="F33" s="28">
        <f>D33+E33</f>
        <v>6349</v>
      </c>
      <c r="G33" s="100">
        <f t="shared" si="2"/>
        <v>2641330</v>
      </c>
    </row>
    <row r="34" spans="1:7" ht="15" customHeight="1" x14ac:dyDescent="0.3">
      <c r="A34" s="21"/>
      <c r="B34" s="29">
        <v>28</v>
      </c>
      <c r="C34" s="81">
        <f t="shared" si="0"/>
        <v>45177</v>
      </c>
      <c r="D34" s="73">
        <v>6605</v>
      </c>
      <c r="E34" s="73">
        <v>2386</v>
      </c>
      <c r="F34" s="28">
        <f>D34+E34</f>
        <v>8991</v>
      </c>
      <c r="G34" s="100">
        <f t="shared" si="2"/>
        <v>2650321</v>
      </c>
    </row>
    <row r="35" spans="1:7" ht="16.5" customHeight="1" x14ac:dyDescent="0.3">
      <c r="A35" s="21"/>
      <c r="B35" s="29">
        <v>29</v>
      </c>
      <c r="C35" s="81">
        <f t="shared" si="0"/>
        <v>45184</v>
      </c>
      <c r="D35" s="73">
        <v>7903</v>
      </c>
      <c r="E35" s="73">
        <v>1584</v>
      </c>
      <c r="F35" s="28">
        <f>D35+E35</f>
        <v>9487</v>
      </c>
      <c r="G35" s="100">
        <f t="shared" si="2"/>
        <v>2659808</v>
      </c>
    </row>
    <row r="36" spans="1:7" ht="17.25" customHeight="1" x14ac:dyDescent="0.3">
      <c r="A36" s="21"/>
      <c r="B36" s="31">
        <v>30</v>
      </c>
      <c r="C36" s="81">
        <f t="shared" si="0"/>
        <v>45191</v>
      </c>
      <c r="D36" s="73">
        <v>3161</v>
      </c>
      <c r="E36" s="73">
        <v>622</v>
      </c>
      <c r="F36" s="28">
        <f t="shared" ref="F36:F56" si="3">D36+E36</f>
        <v>3783</v>
      </c>
      <c r="G36" s="100">
        <f t="shared" si="2"/>
        <v>2663591</v>
      </c>
    </row>
    <row r="37" spans="1:7" ht="15" customHeight="1" x14ac:dyDescent="0.3">
      <c r="A37" s="21"/>
      <c r="B37" s="27">
        <v>31</v>
      </c>
      <c r="C37" s="81">
        <f t="shared" si="0"/>
        <v>45198</v>
      </c>
      <c r="D37" s="73">
        <v>2995</v>
      </c>
      <c r="E37" s="73">
        <v>1045</v>
      </c>
      <c r="F37" s="28">
        <f t="shared" si="3"/>
        <v>4040</v>
      </c>
      <c r="G37" s="100">
        <f t="shared" si="2"/>
        <v>2667631</v>
      </c>
    </row>
    <row r="38" spans="1:7" ht="15" customHeight="1" x14ac:dyDescent="0.3">
      <c r="A38" s="21"/>
      <c r="B38" s="29">
        <v>32</v>
      </c>
      <c r="C38" s="81">
        <f t="shared" si="0"/>
        <v>45205</v>
      </c>
      <c r="D38" s="73">
        <v>3343</v>
      </c>
      <c r="E38" s="73">
        <v>216</v>
      </c>
      <c r="F38" s="28">
        <f t="shared" si="3"/>
        <v>3559</v>
      </c>
      <c r="G38" s="100">
        <f t="shared" si="2"/>
        <v>2671190</v>
      </c>
    </row>
    <row r="39" spans="1:7" ht="15" customHeight="1" x14ac:dyDescent="0.3">
      <c r="A39" s="21"/>
      <c r="B39" s="29">
        <v>33</v>
      </c>
      <c r="C39" s="81">
        <f t="shared" si="0"/>
        <v>45212</v>
      </c>
      <c r="D39" s="73">
        <v>4189</v>
      </c>
      <c r="E39" s="73">
        <v>-1071</v>
      </c>
      <c r="F39" s="28">
        <f t="shared" si="3"/>
        <v>3118</v>
      </c>
      <c r="G39" s="100">
        <f t="shared" si="2"/>
        <v>2674308</v>
      </c>
    </row>
    <row r="40" spans="1:7" ht="15" customHeight="1" x14ac:dyDescent="0.3">
      <c r="A40" s="21"/>
      <c r="B40" s="31">
        <v>34</v>
      </c>
      <c r="C40" s="81">
        <f t="shared" si="0"/>
        <v>45219</v>
      </c>
      <c r="D40" s="73">
        <v>5597</v>
      </c>
      <c r="E40" s="73">
        <v>-2894</v>
      </c>
      <c r="F40" s="28">
        <f t="shared" si="3"/>
        <v>2703</v>
      </c>
      <c r="G40" s="100">
        <f t="shared" si="2"/>
        <v>2677011</v>
      </c>
    </row>
    <row r="41" spans="1:7" ht="15" customHeight="1" x14ac:dyDescent="0.3">
      <c r="A41" s="21"/>
      <c r="B41" s="27">
        <v>35</v>
      </c>
      <c r="C41" s="81">
        <f t="shared" si="0"/>
        <v>45226</v>
      </c>
      <c r="D41" s="73">
        <v>3842</v>
      </c>
      <c r="E41" s="73">
        <v>-74</v>
      </c>
      <c r="F41" s="28">
        <f t="shared" si="3"/>
        <v>3768</v>
      </c>
      <c r="G41" s="100">
        <f t="shared" si="2"/>
        <v>2680779</v>
      </c>
    </row>
    <row r="42" spans="1:7" ht="15" customHeight="1" x14ac:dyDescent="0.3">
      <c r="A42" s="21"/>
      <c r="B42" s="29">
        <v>36</v>
      </c>
      <c r="C42" s="81">
        <f t="shared" si="0"/>
        <v>45233</v>
      </c>
      <c r="D42" s="73">
        <v>2450</v>
      </c>
      <c r="E42" s="73">
        <v>447</v>
      </c>
      <c r="F42" s="28">
        <f t="shared" si="3"/>
        <v>2897</v>
      </c>
      <c r="G42" s="100">
        <f t="shared" si="2"/>
        <v>2683676</v>
      </c>
    </row>
    <row r="43" spans="1:7" ht="15" customHeight="1" x14ac:dyDescent="0.3">
      <c r="A43" s="21"/>
      <c r="B43" s="29">
        <v>37</v>
      </c>
      <c r="C43" s="81">
        <f t="shared" si="0"/>
        <v>45240</v>
      </c>
      <c r="D43" s="73">
        <v>1114</v>
      </c>
      <c r="E43" s="73">
        <v>114</v>
      </c>
      <c r="F43" s="28">
        <f t="shared" si="3"/>
        <v>1228</v>
      </c>
      <c r="G43" s="100">
        <f t="shared" si="2"/>
        <v>2684904</v>
      </c>
    </row>
    <row r="44" spans="1:7" ht="15" customHeight="1" x14ac:dyDescent="0.3">
      <c r="A44" s="21"/>
      <c r="B44" s="31">
        <v>38</v>
      </c>
      <c r="C44" s="81">
        <f t="shared" si="0"/>
        <v>45247</v>
      </c>
      <c r="D44" s="73">
        <v>1255</v>
      </c>
      <c r="E44" s="73">
        <v>144</v>
      </c>
      <c r="F44" s="28">
        <f>D44+E44</f>
        <v>1399</v>
      </c>
      <c r="G44" s="100">
        <f t="shared" si="2"/>
        <v>2686303</v>
      </c>
    </row>
    <row r="45" spans="1:7" ht="15" customHeight="1" x14ac:dyDescent="0.3">
      <c r="A45" s="21"/>
      <c r="B45" s="27">
        <v>39</v>
      </c>
      <c r="C45" s="81">
        <f t="shared" si="0"/>
        <v>45254</v>
      </c>
      <c r="D45" s="73">
        <v>1421</v>
      </c>
      <c r="E45" s="73">
        <v>878</v>
      </c>
      <c r="F45" s="28">
        <f t="shared" si="3"/>
        <v>2299</v>
      </c>
      <c r="G45" s="100">
        <f t="shared" si="2"/>
        <v>2688602</v>
      </c>
    </row>
    <row r="46" spans="1:7" ht="15" customHeight="1" x14ac:dyDescent="0.3">
      <c r="A46" s="21"/>
      <c r="B46" s="29">
        <v>40</v>
      </c>
      <c r="C46" s="81">
        <f t="shared" si="0"/>
        <v>45261</v>
      </c>
      <c r="D46" s="73">
        <v>2240</v>
      </c>
      <c r="E46" s="73">
        <v>553</v>
      </c>
      <c r="F46" s="28">
        <f t="shared" si="3"/>
        <v>2793</v>
      </c>
      <c r="G46" s="100">
        <f t="shared" si="2"/>
        <v>2691395</v>
      </c>
    </row>
    <row r="47" spans="1:7" ht="15" customHeight="1" x14ac:dyDescent="0.3">
      <c r="A47" s="21"/>
      <c r="B47" s="29">
        <v>41</v>
      </c>
      <c r="C47" s="81">
        <f t="shared" si="0"/>
        <v>45268</v>
      </c>
      <c r="D47" s="73">
        <v>2389</v>
      </c>
      <c r="E47" s="73">
        <v>456</v>
      </c>
      <c r="F47" s="28">
        <f t="shared" si="3"/>
        <v>2845</v>
      </c>
      <c r="G47" s="100">
        <f t="shared" si="2"/>
        <v>2694240</v>
      </c>
    </row>
    <row r="48" spans="1:7" ht="15" customHeight="1" x14ac:dyDescent="0.3">
      <c r="A48" s="21"/>
      <c r="B48" s="31">
        <v>42</v>
      </c>
      <c r="C48" s="81">
        <f t="shared" si="0"/>
        <v>45275</v>
      </c>
      <c r="D48" s="73">
        <v>1372</v>
      </c>
      <c r="E48" s="73">
        <v>117</v>
      </c>
      <c r="F48" s="28">
        <f t="shared" si="3"/>
        <v>1489</v>
      </c>
      <c r="G48" s="100">
        <f t="shared" si="2"/>
        <v>2695729</v>
      </c>
    </row>
    <row r="49" spans="1:8" ht="14.4" x14ac:dyDescent="0.3">
      <c r="A49" s="21"/>
      <c r="B49" s="27">
        <v>43</v>
      </c>
      <c r="C49" s="81">
        <f t="shared" si="0"/>
        <v>45282</v>
      </c>
      <c r="D49" s="73">
        <v>1422</v>
      </c>
      <c r="E49" s="73">
        <v>174</v>
      </c>
      <c r="F49" s="28">
        <f t="shared" si="3"/>
        <v>1596</v>
      </c>
      <c r="G49" s="100">
        <f t="shared" si="2"/>
        <v>2697325</v>
      </c>
    </row>
    <row r="50" spans="1:8" ht="15" customHeight="1" x14ac:dyDescent="0.3">
      <c r="A50" s="21"/>
      <c r="B50" s="29">
        <v>44</v>
      </c>
      <c r="C50" s="81">
        <f t="shared" si="0"/>
        <v>45289</v>
      </c>
      <c r="D50" s="73">
        <v>191</v>
      </c>
      <c r="E50" s="73">
        <v>738</v>
      </c>
      <c r="F50" s="28">
        <f t="shared" si="3"/>
        <v>929</v>
      </c>
      <c r="G50" s="100">
        <f t="shared" si="2"/>
        <v>2698254</v>
      </c>
    </row>
    <row r="51" spans="1:8" ht="15" customHeight="1" x14ac:dyDescent="0.3">
      <c r="A51" s="21"/>
      <c r="B51" s="29">
        <v>45</v>
      </c>
      <c r="C51" s="81">
        <f t="shared" si="0"/>
        <v>45296</v>
      </c>
      <c r="D51" s="73">
        <v>1473</v>
      </c>
      <c r="E51" s="73">
        <v>921</v>
      </c>
      <c r="F51" s="28">
        <f t="shared" si="3"/>
        <v>2394</v>
      </c>
      <c r="G51" s="100">
        <f t="shared" si="2"/>
        <v>2700648</v>
      </c>
    </row>
    <row r="52" spans="1:8" ht="15" customHeight="1" x14ac:dyDescent="0.3">
      <c r="A52" s="21"/>
      <c r="B52" s="31">
        <v>46</v>
      </c>
      <c r="C52" s="81">
        <f t="shared" si="0"/>
        <v>45303</v>
      </c>
      <c r="D52" s="73">
        <v>2181</v>
      </c>
      <c r="E52" s="73">
        <v>197</v>
      </c>
      <c r="F52" s="28">
        <f t="shared" si="3"/>
        <v>2378</v>
      </c>
      <c r="G52" s="100">
        <f t="shared" si="2"/>
        <v>2703026</v>
      </c>
    </row>
    <row r="53" spans="1:8" ht="15" customHeight="1" x14ac:dyDescent="0.3">
      <c r="A53" s="21"/>
      <c r="B53" s="27">
        <v>47</v>
      </c>
      <c r="C53" s="81">
        <f t="shared" si="0"/>
        <v>45310</v>
      </c>
      <c r="D53" s="73">
        <v>3135</v>
      </c>
      <c r="E53" s="73">
        <v>-10</v>
      </c>
      <c r="F53" s="28">
        <f t="shared" si="3"/>
        <v>3125</v>
      </c>
      <c r="G53" s="100">
        <f t="shared" si="2"/>
        <v>2706151</v>
      </c>
    </row>
    <row r="54" spans="1:8" ht="15" customHeight="1" x14ac:dyDescent="0.3">
      <c r="A54" s="21"/>
      <c r="B54" s="29">
        <v>48</v>
      </c>
      <c r="C54" s="81">
        <f t="shared" si="0"/>
        <v>45317</v>
      </c>
      <c r="D54" s="73">
        <v>2283</v>
      </c>
      <c r="E54" s="73">
        <v>403</v>
      </c>
      <c r="F54" s="28">
        <f t="shared" si="3"/>
        <v>2686</v>
      </c>
      <c r="G54" s="100">
        <f t="shared" si="2"/>
        <v>2708837</v>
      </c>
    </row>
    <row r="55" spans="1:8" s="1" customFormat="1" ht="15" customHeight="1" x14ac:dyDescent="0.3">
      <c r="A55" s="24"/>
      <c r="B55" s="29">
        <v>49</v>
      </c>
      <c r="C55" s="81">
        <f t="shared" si="0"/>
        <v>45324</v>
      </c>
      <c r="D55" s="73">
        <v>2802</v>
      </c>
      <c r="E55" s="73">
        <v>187</v>
      </c>
      <c r="F55" s="28">
        <f t="shared" si="3"/>
        <v>2989</v>
      </c>
      <c r="G55" s="100">
        <f t="shared" si="2"/>
        <v>2711826</v>
      </c>
      <c r="H55" s="2"/>
    </row>
    <row r="56" spans="1:8" ht="15" customHeight="1" x14ac:dyDescent="0.3">
      <c r="A56" s="21"/>
      <c r="B56" s="31">
        <v>50</v>
      </c>
      <c r="C56" s="81">
        <f t="shared" si="0"/>
        <v>45331</v>
      </c>
      <c r="D56" s="73">
        <v>1942</v>
      </c>
      <c r="E56" s="73">
        <v>11</v>
      </c>
      <c r="F56" s="28">
        <f t="shared" si="3"/>
        <v>1953</v>
      </c>
      <c r="G56" s="100">
        <f t="shared" si="2"/>
        <v>2713779</v>
      </c>
    </row>
    <row r="57" spans="1:8" ht="15" customHeight="1" x14ac:dyDescent="0.3">
      <c r="A57" s="21"/>
      <c r="B57" s="27">
        <v>51</v>
      </c>
      <c r="C57" s="81">
        <f t="shared" si="0"/>
        <v>45338</v>
      </c>
      <c r="D57" s="73">
        <v>3879</v>
      </c>
      <c r="E57" s="73">
        <v>0</v>
      </c>
      <c r="F57" s="28">
        <f>D57+E57</f>
        <v>3879</v>
      </c>
      <c r="G57" s="100">
        <f t="shared" si="2"/>
        <v>2717658</v>
      </c>
    </row>
    <row r="58" spans="1:8" ht="15" customHeight="1" x14ac:dyDescent="0.3">
      <c r="A58" s="21"/>
      <c r="B58" s="29">
        <v>52</v>
      </c>
      <c r="C58" s="81">
        <f t="shared" si="0"/>
        <v>45345</v>
      </c>
      <c r="D58" s="73">
        <v>2605</v>
      </c>
      <c r="E58" s="73">
        <v>0</v>
      </c>
      <c r="F58" s="28">
        <f>D58+E58</f>
        <v>2605</v>
      </c>
      <c r="G58" s="100">
        <f t="shared" si="2"/>
        <v>2720263</v>
      </c>
    </row>
    <row r="59" spans="1:8" ht="14.4" x14ac:dyDescent="0.3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2720263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opLeftCell="A7" zoomScale="114" zoomScaleNormal="172" workbookViewId="0">
      <selection activeCell="H14" sqref="H1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60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45352</v>
      </c>
      <c r="D7" s="73">
        <v>4719</v>
      </c>
      <c r="E7" s="73">
        <v>-1232</v>
      </c>
      <c r="F7" s="28">
        <f>D7+E7</f>
        <v>3487</v>
      </c>
      <c r="G7" s="30">
        <f>F7</f>
        <v>3487</v>
      </c>
    </row>
    <row r="8" spans="1:8" ht="14.4" x14ac:dyDescent="0.3">
      <c r="A8" s="21"/>
      <c r="B8" s="31">
        <v>2</v>
      </c>
      <c r="C8" s="81">
        <f t="shared" ref="C8:C59" si="0">C7+7</f>
        <v>45359</v>
      </c>
      <c r="D8" s="73">
        <v>11039</v>
      </c>
      <c r="E8" s="73">
        <v>656</v>
      </c>
      <c r="F8" s="28">
        <f t="shared" ref="F8:F29" si="1">D8+E8</f>
        <v>11695</v>
      </c>
      <c r="G8" s="100">
        <f t="shared" ref="G8:G59" si="2">G7+F8</f>
        <v>15182</v>
      </c>
    </row>
    <row r="9" spans="1:8" ht="14.4" x14ac:dyDescent="0.3">
      <c r="A9" s="21"/>
      <c r="B9" s="27">
        <v>3</v>
      </c>
      <c r="C9" s="81">
        <f t="shared" si="0"/>
        <v>45366</v>
      </c>
      <c r="D9" s="73">
        <v>52188</v>
      </c>
      <c r="E9" s="73">
        <v>220</v>
      </c>
      <c r="F9" s="28">
        <f t="shared" si="1"/>
        <v>52408</v>
      </c>
      <c r="G9" s="100">
        <f t="shared" si="2"/>
        <v>67590</v>
      </c>
    </row>
    <row r="10" spans="1:8" ht="14.4" x14ac:dyDescent="0.3">
      <c r="A10" s="21"/>
      <c r="B10" s="29">
        <v>4</v>
      </c>
      <c r="C10" s="81">
        <f t="shared" si="0"/>
        <v>45373</v>
      </c>
      <c r="D10" s="73">
        <v>75492</v>
      </c>
      <c r="E10" s="73">
        <v>1066</v>
      </c>
      <c r="F10" s="28">
        <f t="shared" si="1"/>
        <v>76558</v>
      </c>
      <c r="G10" s="100">
        <f t="shared" si="2"/>
        <v>144148</v>
      </c>
      <c r="H10" s="77"/>
    </row>
    <row r="11" spans="1:8" ht="14.4" x14ac:dyDescent="0.3">
      <c r="A11" s="21"/>
      <c r="B11" s="29">
        <v>5</v>
      </c>
      <c r="C11" s="81">
        <f t="shared" si="0"/>
        <v>45380</v>
      </c>
      <c r="D11" s="73">
        <v>58960</v>
      </c>
      <c r="E11" s="73">
        <v>3409</v>
      </c>
      <c r="F11" s="28">
        <f t="shared" si="1"/>
        <v>62369</v>
      </c>
      <c r="G11" s="100">
        <f t="shared" si="2"/>
        <v>206517</v>
      </c>
    </row>
    <row r="12" spans="1:8" ht="14.4" x14ac:dyDescent="0.3">
      <c r="A12" s="21"/>
      <c r="B12" s="31">
        <v>6</v>
      </c>
      <c r="C12" s="81">
        <f t="shared" si="0"/>
        <v>45387</v>
      </c>
      <c r="D12" s="73">
        <v>83969</v>
      </c>
      <c r="E12" s="73">
        <v>2888</v>
      </c>
      <c r="F12" s="28">
        <f t="shared" si="1"/>
        <v>86857</v>
      </c>
      <c r="G12" s="100">
        <f t="shared" si="2"/>
        <v>293374</v>
      </c>
    </row>
    <row r="13" spans="1:8" ht="14.4" x14ac:dyDescent="0.3">
      <c r="A13" s="21"/>
      <c r="B13" s="27">
        <v>7</v>
      </c>
      <c r="C13" s="81">
        <f t="shared" si="0"/>
        <v>45394</v>
      </c>
      <c r="D13" s="73">
        <v>55405</v>
      </c>
      <c r="E13" s="73">
        <v>1896</v>
      </c>
      <c r="F13" s="28">
        <f t="shared" si="1"/>
        <v>57301</v>
      </c>
      <c r="G13" s="100">
        <f t="shared" si="2"/>
        <v>350675</v>
      </c>
    </row>
    <row r="14" spans="1:8" ht="14.4" x14ac:dyDescent="0.3">
      <c r="A14" s="21"/>
      <c r="B14" s="29">
        <v>8</v>
      </c>
      <c r="C14" s="81">
        <f t="shared" si="0"/>
        <v>45401</v>
      </c>
      <c r="D14" s="73">
        <v>181514</v>
      </c>
      <c r="E14" s="73">
        <v>2747</v>
      </c>
      <c r="F14" s="28">
        <f t="shared" si="1"/>
        <v>184261</v>
      </c>
      <c r="G14" s="100">
        <f t="shared" si="2"/>
        <v>534936</v>
      </c>
    </row>
    <row r="15" spans="1:8" ht="13.5" customHeight="1" x14ac:dyDescent="0.3">
      <c r="A15" s="21"/>
      <c r="B15" s="29">
        <v>9</v>
      </c>
      <c r="C15" s="81">
        <f t="shared" si="0"/>
        <v>45408</v>
      </c>
      <c r="D15" s="73">
        <v>362804</v>
      </c>
      <c r="E15" s="73">
        <v>7609</v>
      </c>
      <c r="F15" s="28">
        <f t="shared" si="1"/>
        <v>370413</v>
      </c>
      <c r="G15" s="100">
        <f t="shared" si="2"/>
        <v>905349</v>
      </c>
    </row>
    <row r="16" spans="1:8" ht="14.4" x14ac:dyDescent="0.3">
      <c r="A16" s="21"/>
      <c r="B16" s="31">
        <v>10</v>
      </c>
      <c r="C16" s="81">
        <f t="shared" si="0"/>
        <v>45415</v>
      </c>
      <c r="D16" s="73">
        <v>259584</v>
      </c>
      <c r="E16" s="73">
        <v>1178</v>
      </c>
      <c r="F16" s="28">
        <f t="shared" si="1"/>
        <v>260762</v>
      </c>
      <c r="G16" s="100">
        <f t="shared" si="2"/>
        <v>1166111</v>
      </c>
    </row>
    <row r="17" spans="1:9" ht="14.4" x14ac:dyDescent="0.3">
      <c r="A17" s="21"/>
      <c r="B17" s="27">
        <v>11</v>
      </c>
      <c r="C17" s="81">
        <f t="shared" si="0"/>
        <v>45422</v>
      </c>
      <c r="D17" s="73">
        <v>200044</v>
      </c>
      <c r="E17" s="73">
        <v>2373</v>
      </c>
      <c r="F17" s="28">
        <f t="shared" si="1"/>
        <v>202417</v>
      </c>
      <c r="G17" s="100">
        <f t="shared" si="2"/>
        <v>1368528</v>
      </c>
    </row>
    <row r="18" spans="1:9" ht="14.4" x14ac:dyDescent="0.3">
      <c r="A18" s="21"/>
      <c r="B18" s="29">
        <v>12</v>
      </c>
      <c r="C18" s="81">
        <f t="shared" si="0"/>
        <v>45429</v>
      </c>
      <c r="D18" s="73">
        <v>112849</v>
      </c>
      <c r="E18" s="73">
        <v>712</v>
      </c>
      <c r="F18" s="28">
        <f t="shared" si="1"/>
        <v>113561</v>
      </c>
      <c r="G18" s="100">
        <f t="shared" si="2"/>
        <v>1482089</v>
      </c>
    </row>
    <row r="19" spans="1:9" ht="14.4" x14ac:dyDescent="0.3">
      <c r="A19" s="21"/>
      <c r="B19" s="29">
        <v>13</v>
      </c>
      <c r="C19" s="81">
        <f t="shared" si="0"/>
        <v>45436</v>
      </c>
      <c r="D19" s="73">
        <v>71766</v>
      </c>
      <c r="E19" s="73">
        <v>825</v>
      </c>
      <c r="F19" s="28">
        <f t="shared" si="1"/>
        <v>72591</v>
      </c>
      <c r="G19" s="100">
        <f t="shared" si="2"/>
        <v>1554680</v>
      </c>
    </row>
    <row r="20" spans="1:9" ht="14.4" x14ac:dyDescent="0.3">
      <c r="A20" s="21"/>
      <c r="B20" s="31">
        <v>14</v>
      </c>
      <c r="C20" s="81">
        <f t="shared" si="0"/>
        <v>45443</v>
      </c>
      <c r="D20" s="73">
        <v>39989</v>
      </c>
      <c r="E20" s="73">
        <v>7956</v>
      </c>
      <c r="F20" s="28">
        <f t="shared" si="1"/>
        <v>47945</v>
      </c>
      <c r="G20" s="100">
        <f t="shared" si="2"/>
        <v>1602625</v>
      </c>
    </row>
    <row r="21" spans="1:9" ht="14.4" x14ac:dyDescent="0.3">
      <c r="A21" s="21"/>
      <c r="B21" s="27">
        <v>15</v>
      </c>
      <c r="C21" s="81">
        <f t="shared" si="0"/>
        <v>45450</v>
      </c>
      <c r="D21" s="73">
        <v>28501</v>
      </c>
      <c r="E21" s="73">
        <v>1431</v>
      </c>
      <c r="F21" s="28">
        <f t="shared" si="1"/>
        <v>29932</v>
      </c>
      <c r="G21" s="100">
        <f t="shared" si="2"/>
        <v>1632557</v>
      </c>
    </row>
    <row r="22" spans="1:9" ht="14.4" x14ac:dyDescent="0.3">
      <c r="A22" s="21"/>
      <c r="B22" s="29">
        <v>16</v>
      </c>
      <c r="C22" s="81">
        <f t="shared" si="0"/>
        <v>45457</v>
      </c>
      <c r="D22" s="73">
        <v>23341</v>
      </c>
      <c r="E22" s="73">
        <v>-879</v>
      </c>
      <c r="F22" s="28">
        <f t="shared" si="1"/>
        <v>22462</v>
      </c>
      <c r="G22" s="100">
        <f t="shared" si="2"/>
        <v>1655019</v>
      </c>
    </row>
    <row r="23" spans="1:9" ht="14.4" x14ac:dyDescent="0.3">
      <c r="A23" s="21"/>
      <c r="B23" s="29">
        <v>17</v>
      </c>
      <c r="C23" s="81">
        <f t="shared" si="0"/>
        <v>45464</v>
      </c>
      <c r="D23" s="73">
        <v>11455</v>
      </c>
      <c r="E23" s="73">
        <v>1070</v>
      </c>
      <c r="F23" s="28">
        <f t="shared" si="1"/>
        <v>12525</v>
      </c>
      <c r="G23" s="100">
        <f t="shared" si="2"/>
        <v>1667544</v>
      </c>
    </row>
    <row r="24" spans="1:9" ht="15" customHeight="1" x14ac:dyDescent="0.3">
      <c r="A24" s="21"/>
      <c r="B24" s="31">
        <v>18</v>
      </c>
      <c r="C24" s="81">
        <f t="shared" si="0"/>
        <v>45471</v>
      </c>
      <c r="D24" s="73">
        <v>7972</v>
      </c>
      <c r="E24" s="73">
        <v>3499</v>
      </c>
      <c r="F24" s="28">
        <f t="shared" si="1"/>
        <v>11471</v>
      </c>
      <c r="G24" s="100">
        <f t="shared" si="2"/>
        <v>1679015</v>
      </c>
    </row>
    <row r="25" spans="1:9" ht="15" customHeight="1" x14ac:dyDescent="0.3">
      <c r="A25" s="21"/>
      <c r="B25" s="27">
        <v>19</v>
      </c>
      <c r="C25" s="81">
        <f t="shared" si="0"/>
        <v>45478</v>
      </c>
      <c r="D25" s="73">
        <v>6650</v>
      </c>
      <c r="E25" s="73">
        <v>-318</v>
      </c>
      <c r="F25" s="28">
        <f t="shared" si="1"/>
        <v>6332</v>
      </c>
      <c r="G25" s="100">
        <f t="shared" si="2"/>
        <v>1685347</v>
      </c>
    </row>
    <row r="26" spans="1:9" ht="15" customHeight="1" x14ac:dyDescent="0.3">
      <c r="A26" s="21"/>
      <c r="B26" s="29">
        <v>20</v>
      </c>
      <c r="C26" s="81">
        <f t="shared" si="0"/>
        <v>45485</v>
      </c>
      <c r="D26" s="73">
        <v>5688</v>
      </c>
      <c r="E26" s="73">
        <v>-311</v>
      </c>
      <c r="F26" s="28">
        <f t="shared" si="1"/>
        <v>5377</v>
      </c>
      <c r="G26" s="100">
        <f t="shared" si="2"/>
        <v>1690724</v>
      </c>
    </row>
    <row r="27" spans="1:9" ht="15" customHeight="1" x14ac:dyDescent="0.3">
      <c r="A27" s="21"/>
      <c r="B27" s="29">
        <v>21</v>
      </c>
      <c r="C27" s="81">
        <f t="shared" si="0"/>
        <v>45492</v>
      </c>
      <c r="D27" s="73">
        <v>4612</v>
      </c>
      <c r="E27" s="73">
        <v>-22</v>
      </c>
      <c r="F27" s="28">
        <f t="shared" si="1"/>
        <v>4590</v>
      </c>
      <c r="G27" s="100">
        <f t="shared" si="2"/>
        <v>1695314</v>
      </c>
    </row>
    <row r="28" spans="1:9" ht="15" customHeight="1" x14ac:dyDescent="0.3">
      <c r="A28" s="21"/>
      <c r="B28" s="31">
        <v>22</v>
      </c>
      <c r="C28" s="81">
        <f t="shared" si="0"/>
        <v>45499</v>
      </c>
      <c r="D28" s="73">
        <v>3076</v>
      </c>
      <c r="E28" s="73">
        <v>622</v>
      </c>
      <c r="F28" s="28">
        <f t="shared" si="1"/>
        <v>3698</v>
      </c>
      <c r="G28" s="100">
        <f t="shared" si="2"/>
        <v>1699012</v>
      </c>
      <c r="I28" s="45"/>
    </row>
    <row r="29" spans="1:9" ht="15" customHeight="1" x14ac:dyDescent="0.3">
      <c r="A29" s="21"/>
      <c r="B29" s="27">
        <v>23</v>
      </c>
      <c r="C29" s="81">
        <f t="shared" si="0"/>
        <v>45506</v>
      </c>
      <c r="D29" s="73">
        <v>5574</v>
      </c>
      <c r="E29" s="73">
        <v>957</v>
      </c>
      <c r="F29" s="28">
        <f t="shared" si="1"/>
        <v>6531</v>
      </c>
      <c r="G29" s="100">
        <f t="shared" si="2"/>
        <v>1705543</v>
      </c>
    </row>
    <row r="30" spans="1:9" ht="15" customHeight="1" x14ac:dyDescent="0.3">
      <c r="A30" s="21"/>
      <c r="B30" s="29">
        <v>24</v>
      </c>
      <c r="C30" s="81">
        <f t="shared" si="0"/>
        <v>45513</v>
      </c>
      <c r="D30" s="73">
        <v>2591</v>
      </c>
      <c r="E30" s="73">
        <v>433</v>
      </c>
      <c r="F30" s="28">
        <f t="shared" ref="F30:F35" si="3">D30+E30</f>
        <v>3024</v>
      </c>
      <c r="G30" s="100">
        <f>G29+F30</f>
        <v>1708567</v>
      </c>
    </row>
    <row r="31" spans="1:9" ht="15" customHeight="1" x14ac:dyDescent="0.3">
      <c r="A31" s="21"/>
      <c r="B31" s="29">
        <v>25</v>
      </c>
      <c r="C31" s="81">
        <f t="shared" si="0"/>
        <v>45520</v>
      </c>
      <c r="D31" s="73">
        <v>2661</v>
      </c>
      <c r="E31" s="73">
        <v>1043</v>
      </c>
      <c r="F31" s="28">
        <f t="shared" si="3"/>
        <v>3704</v>
      </c>
      <c r="G31" s="100">
        <f>G30+F31</f>
        <v>1712271</v>
      </c>
    </row>
    <row r="32" spans="1:9" ht="15" customHeight="1" x14ac:dyDescent="0.3">
      <c r="A32" s="21"/>
      <c r="B32" s="31">
        <v>26</v>
      </c>
      <c r="C32" s="81">
        <f t="shared" si="0"/>
        <v>45527</v>
      </c>
      <c r="D32" s="73">
        <v>3839</v>
      </c>
      <c r="E32" s="73">
        <v>79</v>
      </c>
      <c r="F32" s="28">
        <f t="shared" si="3"/>
        <v>3918</v>
      </c>
      <c r="G32" s="100">
        <f t="shared" si="2"/>
        <v>1716189</v>
      </c>
    </row>
    <row r="33" spans="1:7" ht="15" customHeight="1" x14ac:dyDescent="0.3">
      <c r="A33" s="21"/>
      <c r="B33" s="27">
        <v>27</v>
      </c>
      <c r="C33" s="81">
        <f t="shared" si="0"/>
        <v>45534</v>
      </c>
      <c r="D33" s="73">
        <v>4584</v>
      </c>
      <c r="E33" s="73">
        <v>3823</v>
      </c>
      <c r="F33" s="28">
        <f t="shared" si="3"/>
        <v>8407</v>
      </c>
      <c r="G33" s="100">
        <f t="shared" si="2"/>
        <v>1724596</v>
      </c>
    </row>
    <row r="34" spans="1:7" ht="15" customHeight="1" x14ac:dyDescent="0.3">
      <c r="A34" s="21"/>
      <c r="B34" s="29">
        <v>28</v>
      </c>
      <c r="C34" s="81">
        <f t="shared" si="0"/>
        <v>45541</v>
      </c>
      <c r="D34" s="73">
        <v>3770</v>
      </c>
      <c r="E34" s="73">
        <v>626</v>
      </c>
      <c r="F34" s="28">
        <f t="shared" si="3"/>
        <v>4396</v>
      </c>
      <c r="G34" s="100">
        <f t="shared" si="2"/>
        <v>1728992</v>
      </c>
    </row>
    <row r="35" spans="1:7" ht="16.5" customHeight="1" x14ac:dyDescent="0.3">
      <c r="A35" s="21"/>
      <c r="B35" s="29">
        <v>29</v>
      </c>
      <c r="C35" s="81">
        <f t="shared" si="0"/>
        <v>45548</v>
      </c>
      <c r="D35" s="73">
        <v>3944</v>
      </c>
      <c r="E35" s="73">
        <v>942</v>
      </c>
      <c r="F35" s="28">
        <f t="shared" si="3"/>
        <v>4886</v>
      </c>
      <c r="G35" s="100">
        <f t="shared" si="2"/>
        <v>1733878</v>
      </c>
    </row>
    <row r="36" spans="1:7" ht="17.25" customHeight="1" x14ac:dyDescent="0.3">
      <c r="A36" s="21"/>
      <c r="B36" s="31">
        <v>30</v>
      </c>
      <c r="C36" s="81">
        <f t="shared" si="0"/>
        <v>45555</v>
      </c>
      <c r="D36" s="73">
        <v>4158</v>
      </c>
      <c r="E36" s="73">
        <v>821</v>
      </c>
      <c r="F36" s="28">
        <f t="shared" ref="F36:F56" si="4">D36+E36</f>
        <v>4979</v>
      </c>
      <c r="G36" s="100">
        <f t="shared" si="2"/>
        <v>1738857</v>
      </c>
    </row>
    <row r="37" spans="1:7" ht="15" customHeight="1" x14ac:dyDescent="0.3">
      <c r="A37" s="21"/>
      <c r="B37" s="27">
        <v>31</v>
      </c>
      <c r="C37" s="81">
        <f t="shared" si="0"/>
        <v>45562</v>
      </c>
      <c r="D37" s="73">
        <v>2875</v>
      </c>
      <c r="E37" s="73">
        <v>4009</v>
      </c>
      <c r="F37" s="28">
        <f t="shared" si="4"/>
        <v>6884</v>
      </c>
      <c r="G37" s="100">
        <f t="shared" si="2"/>
        <v>1745741</v>
      </c>
    </row>
    <row r="38" spans="1:7" ht="15" customHeight="1" x14ac:dyDescent="0.3">
      <c r="A38" s="21"/>
      <c r="B38" s="29">
        <v>32</v>
      </c>
      <c r="C38" s="81">
        <f t="shared" si="0"/>
        <v>45569</v>
      </c>
      <c r="D38" s="73">
        <v>3530</v>
      </c>
      <c r="E38" s="73">
        <v>1942</v>
      </c>
      <c r="F38" s="28">
        <f t="shared" si="4"/>
        <v>5472</v>
      </c>
      <c r="G38" s="100">
        <f t="shared" si="2"/>
        <v>1751213</v>
      </c>
    </row>
    <row r="39" spans="1:7" ht="15" customHeight="1" x14ac:dyDescent="0.3">
      <c r="A39" s="21"/>
      <c r="B39" s="29">
        <v>33</v>
      </c>
      <c r="C39" s="81">
        <f t="shared" si="0"/>
        <v>45576</v>
      </c>
      <c r="D39" s="73">
        <v>3908</v>
      </c>
      <c r="E39" s="73">
        <v>575</v>
      </c>
      <c r="F39" s="28">
        <f t="shared" si="4"/>
        <v>4483</v>
      </c>
      <c r="G39" s="100">
        <f t="shared" si="2"/>
        <v>1755696</v>
      </c>
    </row>
    <row r="40" spans="1:7" ht="15" customHeight="1" x14ac:dyDescent="0.3">
      <c r="A40" s="21"/>
      <c r="B40" s="31">
        <v>34</v>
      </c>
      <c r="C40" s="81">
        <f t="shared" si="0"/>
        <v>45583</v>
      </c>
      <c r="D40" s="73">
        <v>3713</v>
      </c>
      <c r="E40" s="73">
        <v>-555</v>
      </c>
      <c r="F40" s="28">
        <f t="shared" si="4"/>
        <v>3158</v>
      </c>
      <c r="G40" s="100">
        <f t="shared" si="2"/>
        <v>1758854</v>
      </c>
    </row>
    <row r="41" spans="1:7" ht="15" customHeight="1" x14ac:dyDescent="0.3">
      <c r="A41" s="21"/>
      <c r="B41" s="27">
        <v>35</v>
      </c>
      <c r="C41" s="81">
        <f t="shared" si="0"/>
        <v>45590</v>
      </c>
      <c r="D41" s="73">
        <v>3424</v>
      </c>
      <c r="E41" s="73">
        <v>1482</v>
      </c>
      <c r="F41" s="28">
        <f t="shared" si="4"/>
        <v>4906</v>
      </c>
      <c r="G41" s="100">
        <f t="shared" si="2"/>
        <v>1763760</v>
      </c>
    </row>
    <row r="42" spans="1:7" ht="15" customHeight="1" x14ac:dyDescent="0.3">
      <c r="A42" s="21"/>
      <c r="B42" s="29">
        <v>36</v>
      </c>
      <c r="C42" s="81">
        <f t="shared" si="0"/>
        <v>45597</v>
      </c>
      <c r="D42" s="73">
        <v>1244</v>
      </c>
      <c r="E42" s="73">
        <v>750</v>
      </c>
      <c r="F42" s="28">
        <f t="shared" si="4"/>
        <v>1994</v>
      </c>
      <c r="G42" s="100">
        <f t="shared" si="2"/>
        <v>1765754</v>
      </c>
    </row>
    <row r="43" spans="1:7" ht="15" customHeight="1" x14ac:dyDescent="0.3">
      <c r="A43" s="21"/>
      <c r="B43" s="29">
        <v>37</v>
      </c>
      <c r="C43" s="81">
        <f t="shared" si="0"/>
        <v>45604</v>
      </c>
      <c r="D43" s="73">
        <v>1457</v>
      </c>
      <c r="E43" s="73">
        <v>1814</v>
      </c>
      <c r="F43" s="28">
        <f t="shared" si="4"/>
        <v>3271</v>
      </c>
      <c r="G43" s="100">
        <f t="shared" si="2"/>
        <v>1769025</v>
      </c>
    </row>
    <row r="44" spans="1:7" ht="15" customHeight="1" x14ac:dyDescent="0.3">
      <c r="A44" s="21"/>
      <c r="B44" s="31">
        <v>38</v>
      </c>
      <c r="C44" s="81">
        <f t="shared" si="0"/>
        <v>45611</v>
      </c>
      <c r="D44" s="73">
        <v>3197</v>
      </c>
      <c r="E44" s="73">
        <v>732</v>
      </c>
      <c r="F44" s="28">
        <f>D44+E44</f>
        <v>3929</v>
      </c>
      <c r="G44" s="100">
        <f t="shared" si="2"/>
        <v>1772954</v>
      </c>
    </row>
    <row r="45" spans="1:7" ht="15" customHeight="1" x14ac:dyDescent="0.3">
      <c r="A45" s="21"/>
      <c r="B45" s="27">
        <v>39</v>
      </c>
      <c r="C45" s="81">
        <f t="shared" si="0"/>
        <v>45618</v>
      </c>
      <c r="D45" s="73">
        <v>3357</v>
      </c>
      <c r="E45" s="73">
        <v>358</v>
      </c>
      <c r="F45" s="28">
        <f t="shared" si="4"/>
        <v>3715</v>
      </c>
      <c r="G45" s="100">
        <f t="shared" si="2"/>
        <v>1776669</v>
      </c>
    </row>
    <row r="46" spans="1:7" ht="15" customHeight="1" x14ac:dyDescent="0.3">
      <c r="A46" s="21"/>
      <c r="B46" s="29">
        <v>40</v>
      </c>
      <c r="C46" s="81">
        <f t="shared" si="0"/>
        <v>45625</v>
      </c>
      <c r="D46" s="73">
        <v>3211</v>
      </c>
      <c r="E46" s="73">
        <v>-80</v>
      </c>
      <c r="F46" s="28">
        <f t="shared" si="4"/>
        <v>3131</v>
      </c>
      <c r="G46" s="100">
        <f t="shared" si="2"/>
        <v>1779800</v>
      </c>
    </row>
    <row r="47" spans="1:7" ht="15" customHeight="1" x14ac:dyDescent="0.3">
      <c r="A47" s="21"/>
      <c r="B47" s="29">
        <v>41</v>
      </c>
      <c r="C47" s="81">
        <f t="shared" si="0"/>
        <v>45632</v>
      </c>
      <c r="D47" s="73">
        <v>2540</v>
      </c>
      <c r="E47" s="73">
        <v>-109</v>
      </c>
      <c r="F47" s="28">
        <f t="shared" si="4"/>
        <v>2431</v>
      </c>
      <c r="G47" s="100">
        <f t="shared" si="2"/>
        <v>1782231</v>
      </c>
    </row>
    <row r="48" spans="1:7" ht="15" customHeight="1" x14ac:dyDescent="0.3">
      <c r="A48" s="21"/>
      <c r="B48" s="31">
        <v>42</v>
      </c>
      <c r="C48" s="81">
        <f t="shared" si="0"/>
        <v>45639</v>
      </c>
      <c r="D48" s="73">
        <v>3660</v>
      </c>
      <c r="E48" s="73">
        <v>-257</v>
      </c>
      <c r="F48" s="28">
        <f t="shared" si="4"/>
        <v>3403</v>
      </c>
      <c r="G48" s="100">
        <f t="shared" si="2"/>
        <v>1785634</v>
      </c>
    </row>
    <row r="49" spans="1:8" ht="14.4" x14ac:dyDescent="0.3">
      <c r="A49" s="21"/>
      <c r="B49" s="27">
        <v>43</v>
      </c>
      <c r="C49" s="81">
        <f t="shared" si="0"/>
        <v>45646</v>
      </c>
      <c r="D49" s="73">
        <v>1741</v>
      </c>
      <c r="E49" s="73">
        <v>332</v>
      </c>
      <c r="F49" s="28">
        <f t="shared" si="4"/>
        <v>2073</v>
      </c>
      <c r="G49" s="100">
        <f t="shared" si="2"/>
        <v>1787707</v>
      </c>
    </row>
    <row r="50" spans="1:8" ht="15" customHeight="1" x14ac:dyDescent="0.3">
      <c r="A50" s="21"/>
      <c r="B50" s="29">
        <v>44</v>
      </c>
      <c r="C50" s="81">
        <f t="shared" si="0"/>
        <v>45653</v>
      </c>
      <c r="D50" s="73">
        <v>221</v>
      </c>
      <c r="E50" s="73">
        <v>346</v>
      </c>
      <c r="F50" s="28">
        <f t="shared" si="4"/>
        <v>567</v>
      </c>
      <c r="G50" s="100">
        <f t="shared" si="2"/>
        <v>1788274</v>
      </c>
    </row>
    <row r="51" spans="1:8" ht="15" customHeight="1" x14ac:dyDescent="0.3">
      <c r="A51" s="21"/>
      <c r="B51" s="29">
        <v>45</v>
      </c>
      <c r="C51" s="81">
        <f t="shared" si="0"/>
        <v>45660</v>
      </c>
      <c r="D51" s="73">
        <v>224</v>
      </c>
      <c r="E51" s="73">
        <v>-59</v>
      </c>
      <c r="F51" s="28">
        <f t="shared" si="4"/>
        <v>165</v>
      </c>
      <c r="G51" s="100">
        <f t="shared" si="2"/>
        <v>1788439</v>
      </c>
    </row>
    <row r="52" spans="1:8" ht="15" customHeight="1" x14ac:dyDescent="0.3">
      <c r="A52" s="21"/>
      <c r="B52" s="31">
        <v>46</v>
      </c>
      <c r="C52" s="81">
        <f t="shared" si="0"/>
        <v>45667</v>
      </c>
      <c r="D52" s="73">
        <v>2062</v>
      </c>
      <c r="E52" s="73">
        <v>365</v>
      </c>
      <c r="F52" s="28">
        <f t="shared" si="4"/>
        <v>2427</v>
      </c>
      <c r="G52" s="100">
        <f t="shared" si="2"/>
        <v>1790866</v>
      </c>
    </row>
    <row r="53" spans="1:8" ht="15" customHeight="1" x14ac:dyDescent="0.3">
      <c r="A53" s="21"/>
      <c r="B53" s="27">
        <v>47</v>
      </c>
      <c r="C53" s="81">
        <f t="shared" si="0"/>
        <v>45674</v>
      </c>
      <c r="D53" s="73">
        <v>3855</v>
      </c>
      <c r="E53" s="73">
        <v>-65</v>
      </c>
      <c r="F53" s="28">
        <f t="shared" si="4"/>
        <v>3790</v>
      </c>
      <c r="G53" s="100">
        <f t="shared" si="2"/>
        <v>1794656</v>
      </c>
    </row>
    <row r="54" spans="1:8" ht="15" customHeight="1" x14ac:dyDescent="0.3">
      <c r="A54" s="21"/>
      <c r="B54" s="29">
        <v>48</v>
      </c>
      <c r="C54" s="81">
        <f t="shared" si="0"/>
        <v>45681</v>
      </c>
      <c r="D54" s="73">
        <v>3445</v>
      </c>
      <c r="E54" s="73">
        <v>1870</v>
      </c>
      <c r="F54" s="28">
        <f t="shared" si="4"/>
        <v>5315</v>
      </c>
      <c r="G54" s="100">
        <f t="shared" si="2"/>
        <v>1799971</v>
      </c>
    </row>
    <row r="55" spans="1:8" s="1" customFormat="1" ht="15" customHeight="1" x14ac:dyDescent="0.3">
      <c r="A55" s="24"/>
      <c r="B55" s="29">
        <v>49</v>
      </c>
      <c r="C55" s="81">
        <f t="shared" si="0"/>
        <v>45688</v>
      </c>
      <c r="D55" s="73">
        <v>2024</v>
      </c>
      <c r="E55" s="73">
        <v>604</v>
      </c>
      <c r="F55" s="28">
        <f t="shared" si="4"/>
        <v>2628</v>
      </c>
      <c r="G55" s="100">
        <f t="shared" si="2"/>
        <v>1802599</v>
      </c>
      <c r="H55" s="2"/>
    </row>
    <row r="56" spans="1:8" ht="15" customHeight="1" x14ac:dyDescent="0.3">
      <c r="A56" s="21"/>
      <c r="B56" s="31">
        <v>50</v>
      </c>
      <c r="C56" s="81">
        <f t="shared" si="0"/>
        <v>45695</v>
      </c>
      <c r="D56" s="73">
        <v>1834</v>
      </c>
      <c r="E56" s="73">
        <v>-168</v>
      </c>
      <c r="F56" s="28">
        <f t="shared" si="4"/>
        <v>1666</v>
      </c>
      <c r="G56" s="100">
        <f t="shared" si="2"/>
        <v>1804265</v>
      </c>
    </row>
    <row r="57" spans="1:8" ht="15" customHeight="1" x14ac:dyDescent="0.3">
      <c r="A57" s="21"/>
      <c r="B57" s="27">
        <v>51</v>
      </c>
      <c r="C57" s="81">
        <f t="shared" si="0"/>
        <v>45702</v>
      </c>
      <c r="D57" s="73">
        <v>2335</v>
      </c>
      <c r="E57" s="73">
        <v>0</v>
      </c>
      <c r="F57" s="28">
        <f>D57+E57</f>
        <v>2335</v>
      </c>
      <c r="G57" s="100">
        <f t="shared" si="2"/>
        <v>1806600</v>
      </c>
    </row>
    <row r="58" spans="1:8" ht="15" customHeight="1" x14ac:dyDescent="0.3">
      <c r="A58" s="21"/>
      <c r="B58" s="29">
        <v>52</v>
      </c>
      <c r="C58" s="81">
        <f t="shared" si="0"/>
        <v>45709</v>
      </c>
      <c r="D58" s="73">
        <v>791</v>
      </c>
      <c r="E58" s="73">
        <v>0</v>
      </c>
      <c r="F58" s="28">
        <f>D58+E58</f>
        <v>791</v>
      </c>
      <c r="G58" s="100">
        <f t="shared" si="2"/>
        <v>1807391</v>
      </c>
    </row>
    <row r="59" spans="1:8" ht="14.4" x14ac:dyDescent="0.3">
      <c r="A59" s="21"/>
      <c r="B59" s="29">
        <v>53</v>
      </c>
      <c r="C59" s="81">
        <f t="shared" si="0"/>
        <v>45716</v>
      </c>
      <c r="D59" s="73">
        <v>1440</v>
      </c>
      <c r="E59" s="73">
        <v>0</v>
      </c>
      <c r="F59" s="28">
        <f>D59+E59</f>
        <v>1440</v>
      </c>
      <c r="G59" s="100">
        <f t="shared" si="2"/>
        <v>1808831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419B-17F0-41CE-B0AA-257CFFF49391}">
  <dimension ref="A1:I90"/>
  <sheetViews>
    <sheetView tabSelected="1" zoomScale="114" zoomScaleNormal="172" workbookViewId="0">
      <selection activeCell="E15" sqref="E15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63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45723</v>
      </c>
      <c r="D7" s="73">
        <v>1158</v>
      </c>
      <c r="E7" s="73"/>
      <c r="F7" s="28">
        <f>D7+E7</f>
        <v>1158</v>
      </c>
      <c r="G7" s="30">
        <f>F7</f>
        <v>1158</v>
      </c>
    </row>
    <row r="8" spans="1:8" ht="14.4" x14ac:dyDescent="0.3">
      <c r="A8" s="21"/>
      <c r="B8" s="31">
        <v>2</v>
      </c>
      <c r="C8" s="81">
        <f t="shared" ref="C8:C59" si="0">C7+7</f>
        <v>45730</v>
      </c>
      <c r="D8" s="73">
        <v>4911</v>
      </c>
      <c r="E8" s="73">
        <v>132</v>
      </c>
      <c r="F8" s="28">
        <f t="shared" ref="F8:F56" si="1">D8+E8</f>
        <v>5043</v>
      </c>
      <c r="G8" s="100">
        <f t="shared" ref="G8:G59" si="2">G7+F8</f>
        <v>6201</v>
      </c>
    </row>
    <row r="9" spans="1:8" ht="14.4" x14ac:dyDescent="0.3">
      <c r="A9" s="21"/>
      <c r="B9" s="27">
        <v>3</v>
      </c>
      <c r="C9" s="81">
        <f t="shared" si="0"/>
        <v>45737</v>
      </c>
      <c r="D9" s="73">
        <v>5757</v>
      </c>
      <c r="E9" s="73"/>
      <c r="F9" s="28">
        <f t="shared" si="1"/>
        <v>5757</v>
      </c>
      <c r="G9" s="100">
        <f t="shared" si="2"/>
        <v>11958</v>
      </c>
    </row>
    <row r="10" spans="1:8" ht="14.4" x14ac:dyDescent="0.3">
      <c r="A10" s="21"/>
      <c r="B10" s="29">
        <v>4</v>
      </c>
      <c r="C10" s="81">
        <f t="shared" si="0"/>
        <v>45744</v>
      </c>
      <c r="D10" s="73"/>
      <c r="E10" s="73"/>
      <c r="F10" s="28">
        <f t="shared" si="1"/>
        <v>0</v>
      </c>
      <c r="G10" s="100">
        <f t="shared" si="2"/>
        <v>11958</v>
      </c>
      <c r="H10" s="77"/>
    </row>
    <row r="11" spans="1:8" ht="14.4" x14ac:dyDescent="0.3">
      <c r="A11" s="21"/>
      <c r="B11" s="29">
        <v>5</v>
      </c>
      <c r="C11" s="81">
        <f t="shared" si="0"/>
        <v>45751</v>
      </c>
      <c r="D11" s="73"/>
      <c r="E11" s="73"/>
      <c r="F11" s="28">
        <f t="shared" si="1"/>
        <v>0</v>
      </c>
      <c r="G11" s="100">
        <f t="shared" si="2"/>
        <v>11958</v>
      </c>
    </row>
    <row r="12" spans="1:8" ht="14.4" x14ac:dyDescent="0.3">
      <c r="A12" s="21"/>
      <c r="B12" s="31">
        <v>6</v>
      </c>
      <c r="C12" s="81">
        <f t="shared" si="0"/>
        <v>45758</v>
      </c>
      <c r="D12" s="73"/>
      <c r="E12" s="73"/>
      <c r="F12" s="28">
        <f t="shared" si="1"/>
        <v>0</v>
      </c>
      <c r="G12" s="100">
        <f t="shared" si="2"/>
        <v>11958</v>
      </c>
    </row>
    <row r="13" spans="1:8" ht="14.4" x14ac:dyDescent="0.3">
      <c r="A13" s="21"/>
      <c r="B13" s="27">
        <v>7</v>
      </c>
      <c r="C13" s="81">
        <f t="shared" si="0"/>
        <v>45765</v>
      </c>
      <c r="D13" s="73"/>
      <c r="E13" s="73"/>
      <c r="F13" s="28">
        <f t="shared" si="1"/>
        <v>0</v>
      </c>
      <c r="G13" s="100">
        <f t="shared" si="2"/>
        <v>11958</v>
      </c>
    </row>
    <row r="14" spans="1:8" ht="14.4" x14ac:dyDescent="0.3">
      <c r="A14" s="21"/>
      <c r="B14" s="29">
        <v>8</v>
      </c>
      <c r="C14" s="81">
        <f t="shared" si="0"/>
        <v>45772</v>
      </c>
      <c r="D14" s="73"/>
      <c r="E14" s="73"/>
      <c r="F14" s="28">
        <f t="shared" si="1"/>
        <v>0</v>
      </c>
      <c r="G14" s="100">
        <f t="shared" si="2"/>
        <v>11958</v>
      </c>
    </row>
    <row r="15" spans="1:8" ht="13.5" customHeight="1" x14ac:dyDescent="0.3">
      <c r="A15" s="21"/>
      <c r="B15" s="29">
        <v>9</v>
      </c>
      <c r="C15" s="81">
        <f t="shared" si="0"/>
        <v>45779</v>
      </c>
      <c r="D15" s="73"/>
      <c r="E15" s="73"/>
      <c r="F15" s="28">
        <f t="shared" si="1"/>
        <v>0</v>
      </c>
      <c r="G15" s="100">
        <f t="shared" si="2"/>
        <v>11958</v>
      </c>
    </row>
    <row r="16" spans="1:8" ht="14.4" x14ac:dyDescent="0.3">
      <c r="A16" s="21"/>
      <c r="B16" s="31">
        <v>10</v>
      </c>
      <c r="C16" s="81">
        <f t="shared" si="0"/>
        <v>45786</v>
      </c>
      <c r="D16" s="73"/>
      <c r="E16" s="73"/>
      <c r="F16" s="28">
        <f t="shared" si="1"/>
        <v>0</v>
      </c>
      <c r="G16" s="100">
        <f t="shared" si="2"/>
        <v>11958</v>
      </c>
    </row>
    <row r="17" spans="1:9" ht="14.4" x14ac:dyDescent="0.3">
      <c r="A17" s="21"/>
      <c r="B17" s="27">
        <v>11</v>
      </c>
      <c r="C17" s="81">
        <f t="shared" si="0"/>
        <v>45793</v>
      </c>
      <c r="D17" s="73"/>
      <c r="E17" s="73"/>
      <c r="F17" s="28">
        <f t="shared" si="1"/>
        <v>0</v>
      </c>
      <c r="G17" s="100">
        <f t="shared" si="2"/>
        <v>11958</v>
      </c>
    </row>
    <row r="18" spans="1:9" ht="14.4" x14ac:dyDescent="0.3">
      <c r="A18" s="21"/>
      <c r="B18" s="29">
        <v>12</v>
      </c>
      <c r="C18" s="81">
        <f t="shared" si="0"/>
        <v>45800</v>
      </c>
      <c r="D18" s="73"/>
      <c r="E18" s="73"/>
      <c r="F18" s="28">
        <f t="shared" si="1"/>
        <v>0</v>
      </c>
      <c r="G18" s="100">
        <f t="shared" si="2"/>
        <v>11958</v>
      </c>
    </row>
    <row r="19" spans="1:9" ht="14.4" x14ac:dyDescent="0.3">
      <c r="A19" s="21"/>
      <c r="B19" s="29">
        <v>13</v>
      </c>
      <c r="C19" s="81">
        <f t="shared" si="0"/>
        <v>45807</v>
      </c>
      <c r="D19" s="73"/>
      <c r="E19" s="73"/>
      <c r="F19" s="28">
        <f t="shared" si="1"/>
        <v>0</v>
      </c>
      <c r="G19" s="100">
        <f t="shared" si="2"/>
        <v>11958</v>
      </c>
    </row>
    <row r="20" spans="1:9" ht="14.4" x14ac:dyDescent="0.3">
      <c r="A20" s="21"/>
      <c r="B20" s="31">
        <v>14</v>
      </c>
      <c r="C20" s="81">
        <f t="shared" si="0"/>
        <v>45814</v>
      </c>
      <c r="D20" s="73"/>
      <c r="E20" s="73"/>
      <c r="F20" s="28">
        <f t="shared" si="1"/>
        <v>0</v>
      </c>
      <c r="G20" s="100">
        <f t="shared" si="2"/>
        <v>11958</v>
      </c>
    </row>
    <row r="21" spans="1:9" ht="14.4" x14ac:dyDescent="0.3">
      <c r="A21" s="21"/>
      <c r="B21" s="27">
        <v>15</v>
      </c>
      <c r="C21" s="81">
        <f t="shared" si="0"/>
        <v>45821</v>
      </c>
      <c r="D21" s="73"/>
      <c r="E21" s="73"/>
      <c r="F21" s="28">
        <f t="shared" si="1"/>
        <v>0</v>
      </c>
      <c r="G21" s="100">
        <f t="shared" si="2"/>
        <v>11958</v>
      </c>
    </row>
    <row r="22" spans="1:9" ht="14.4" x14ac:dyDescent="0.3">
      <c r="A22" s="21"/>
      <c r="B22" s="29">
        <v>16</v>
      </c>
      <c r="C22" s="81">
        <f t="shared" si="0"/>
        <v>45828</v>
      </c>
      <c r="D22" s="73"/>
      <c r="E22" s="73"/>
      <c r="F22" s="28">
        <f t="shared" si="1"/>
        <v>0</v>
      </c>
      <c r="G22" s="100">
        <f t="shared" si="2"/>
        <v>11958</v>
      </c>
    </row>
    <row r="23" spans="1:9" ht="14.4" x14ac:dyDescent="0.3">
      <c r="A23" s="21"/>
      <c r="B23" s="29">
        <v>17</v>
      </c>
      <c r="C23" s="81">
        <f t="shared" si="0"/>
        <v>45835</v>
      </c>
      <c r="D23" s="73"/>
      <c r="E23" s="73"/>
      <c r="F23" s="28">
        <f t="shared" si="1"/>
        <v>0</v>
      </c>
      <c r="G23" s="100">
        <f t="shared" si="2"/>
        <v>11958</v>
      </c>
    </row>
    <row r="24" spans="1:9" ht="15" customHeight="1" x14ac:dyDescent="0.3">
      <c r="A24" s="21"/>
      <c r="B24" s="31">
        <v>18</v>
      </c>
      <c r="C24" s="81">
        <f t="shared" si="0"/>
        <v>45842</v>
      </c>
      <c r="D24" s="73"/>
      <c r="E24" s="73"/>
      <c r="F24" s="28">
        <f t="shared" si="1"/>
        <v>0</v>
      </c>
      <c r="G24" s="100">
        <f t="shared" si="2"/>
        <v>11958</v>
      </c>
    </row>
    <row r="25" spans="1:9" ht="15" customHeight="1" x14ac:dyDescent="0.3">
      <c r="A25" s="21"/>
      <c r="B25" s="27">
        <v>19</v>
      </c>
      <c r="C25" s="81">
        <f t="shared" si="0"/>
        <v>45849</v>
      </c>
      <c r="D25" s="73"/>
      <c r="E25" s="73"/>
      <c r="F25" s="28">
        <f t="shared" si="1"/>
        <v>0</v>
      </c>
      <c r="G25" s="100">
        <f t="shared" si="2"/>
        <v>11958</v>
      </c>
    </row>
    <row r="26" spans="1:9" ht="15" customHeight="1" x14ac:dyDescent="0.3">
      <c r="A26" s="21"/>
      <c r="B26" s="29">
        <v>20</v>
      </c>
      <c r="C26" s="81">
        <f t="shared" si="0"/>
        <v>45856</v>
      </c>
      <c r="D26" s="73"/>
      <c r="E26" s="73"/>
      <c r="F26" s="28">
        <f t="shared" si="1"/>
        <v>0</v>
      </c>
      <c r="G26" s="100">
        <f t="shared" si="2"/>
        <v>11958</v>
      </c>
    </row>
    <row r="27" spans="1:9" ht="15" customHeight="1" x14ac:dyDescent="0.3">
      <c r="A27" s="21"/>
      <c r="B27" s="29">
        <v>21</v>
      </c>
      <c r="C27" s="81">
        <f t="shared" si="0"/>
        <v>45863</v>
      </c>
      <c r="D27" s="73"/>
      <c r="E27" s="73"/>
      <c r="F27" s="28">
        <f t="shared" si="1"/>
        <v>0</v>
      </c>
      <c r="G27" s="100">
        <f t="shared" si="2"/>
        <v>11958</v>
      </c>
    </row>
    <row r="28" spans="1:9" ht="15" customHeight="1" x14ac:dyDescent="0.3">
      <c r="A28" s="21"/>
      <c r="B28" s="31">
        <v>22</v>
      </c>
      <c r="C28" s="81">
        <f t="shared" si="0"/>
        <v>45870</v>
      </c>
      <c r="D28" s="73"/>
      <c r="E28" s="73"/>
      <c r="F28" s="28">
        <f t="shared" si="1"/>
        <v>0</v>
      </c>
      <c r="G28" s="100">
        <f t="shared" si="2"/>
        <v>11958</v>
      </c>
      <c r="I28" s="45"/>
    </row>
    <row r="29" spans="1:9" ht="15" customHeight="1" x14ac:dyDescent="0.3">
      <c r="A29" s="21"/>
      <c r="B29" s="27">
        <v>23</v>
      </c>
      <c r="C29" s="81">
        <f t="shared" si="0"/>
        <v>45877</v>
      </c>
      <c r="D29" s="73"/>
      <c r="E29" s="73"/>
      <c r="F29" s="28">
        <f t="shared" si="1"/>
        <v>0</v>
      </c>
      <c r="G29" s="100">
        <f t="shared" si="2"/>
        <v>11958</v>
      </c>
    </row>
    <row r="30" spans="1:9" ht="15" customHeight="1" x14ac:dyDescent="0.3">
      <c r="A30" s="21"/>
      <c r="B30" s="29">
        <v>24</v>
      </c>
      <c r="C30" s="81">
        <f t="shared" si="0"/>
        <v>45884</v>
      </c>
      <c r="D30" s="73"/>
      <c r="E30" s="73"/>
      <c r="F30" s="28">
        <f t="shared" si="1"/>
        <v>0</v>
      </c>
      <c r="G30" s="100">
        <f>G29+F30</f>
        <v>11958</v>
      </c>
    </row>
    <row r="31" spans="1:9" ht="15" customHeight="1" x14ac:dyDescent="0.3">
      <c r="A31" s="21"/>
      <c r="B31" s="29">
        <v>25</v>
      </c>
      <c r="C31" s="81">
        <f t="shared" si="0"/>
        <v>45891</v>
      </c>
      <c r="D31" s="73"/>
      <c r="E31" s="73"/>
      <c r="F31" s="28">
        <f t="shared" si="1"/>
        <v>0</v>
      </c>
      <c r="G31" s="100">
        <f>G30+F31</f>
        <v>11958</v>
      </c>
    </row>
    <row r="32" spans="1:9" ht="15" customHeight="1" x14ac:dyDescent="0.3">
      <c r="A32" s="21"/>
      <c r="B32" s="31">
        <v>26</v>
      </c>
      <c r="C32" s="81">
        <f t="shared" si="0"/>
        <v>45898</v>
      </c>
      <c r="D32" s="73"/>
      <c r="E32" s="73"/>
      <c r="F32" s="28">
        <f t="shared" si="1"/>
        <v>0</v>
      </c>
      <c r="G32" s="100">
        <f t="shared" si="2"/>
        <v>11958</v>
      </c>
    </row>
    <row r="33" spans="1:7" ht="15" customHeight="1" x14ac:dyDescent="0.3">
      <c r="A33" s="21"/>
      <c r="B33" s="27">
        <v>27</v>
      </c>
      <c r="C33" s="81">
        <f t="shared" si="0"/>
        <v>45905</v>
      </c>
      <c r="D33" s="73"/>
      <c r="E33" s="73"/>
      <c r="F33" s="28">
        <f t="shared" si="1"/>
        <v>0</v>
      </c>
      <c r="G33" s="100">
        <f t="shared" si="2"/>
        <v>11958</v>
      </c>
    </row>
    <row r="34" spans="1:7" ht="15" customHeight="1" x14ac:dyDescent="0.3">
      <c r="A34" s="21"/>
      <c r="B34" s="29">
        <v>28</v>
      </c>
      <c r="C34" s="81">
        <f t="shared" si="0"/>
        <v>45912</v>
      </c>
      <c r="D34" s="73"/>
      <c r="E34" s="73"/>
      <c r="F34" s="28">
        <f t="shared" si="1"/>
        <v>0</v>
      </c>
      <c r="G34" s="100">
        <f t="shared" si="2"/>
        <v>11958</v>
      </c>
    </row>
    <row r="35" spans="1:7" ht="16.5" customHeight="1" x14ac:dyDescent="0.3">
      <c r="A35" s="21"/>
      <c r="B35" s="29">
        <v>29</v>
      </c>
      <c r="C35" s="81">
        <f t="shared" si="0"/>
        <v>45919</v>
      </c>
      <c r="D35" s="73"/>
      <c r="E35" s="73"/>
      <c r="F35" s="28">
        <f t="shared" si="1"/>
        <v>0</v>
      </c>
      <c r="G35" s="100">
        <f t="shared" si="2"/>
        <v>11958</v>
      </c>
    </row>
    <row r="36" spans="1:7" ht="17.25" customHeight="1" x14ac:dyDescent="0.3">
      <c r="A36" s="21"/>
      <c r="B36" s="31">
        <v>30</v>
      </c>
      <c r="C36" s="81">
        <f t="shared" si="0"/>
        <v>45926</v>
      </c>
      <c r="D36" s="73"/>
      <c r="E36" s="73"/>
      <c r="F36" s="28">
        <f t="shared" si="1"/>
        <v>0</v>
      </c>
      <c r="G36" s="100">
        <f t="shared" si="2"/>
        <v>11958</v>
      </c>
    </row>
    <row r="37" spans="1:7" ht="15" customHeight="1" x14ac:dyDescent="0.3">
      <c r="A37" s="21"/>
      <c r="B37" s="27">
        <v>31</v>
      </c>
      <c r="C37" s="81">
        <f t="shared" si="0"/>
        <v>45933</v>
      </c>
      <c r="D37" s="73"/>
      <c r="E37" s="73"/>
      <c r="F37" s="28">
        <f t="shared" si="1"/>
        <v>0</v>
      </c>
      <c r="G37" s="100">
        <f t="shared" si="2"/>
        <v>11958</v>
      </c>
    </row>
    <row r="38" spans="1:7" ht="15" customHeight="1" x14ac:dyDescent="0.3">
      <c r="A38" s="21"/>
      <c r="B38" s="29">
        <v>32</v>
      </c>
      <c r="C38" s="81">
        <f t="shared" si="0"/>
        <v>45940</v>
      </c>
      <c r="D38" s="73"/>
      <c r="E38" s="73"/>
      <c r="F38" s="28">
        <f t="shared" si="1"/>
        <v>0</v>
      </c>
      <c r="G38" s="100">
        <f t="shared" si="2"/>
        <v>11958</v>
      </c>
    </row>
    <row r="39" spans="1:7" ht="15" customHeight="1" x14ac:dyDescent="0.3">
      <c r="A39" s="21"/>
      <c r="B39" s="29">
        <v>33</v>
      </c>
      <c r="C39" s="81">
        <f t="shared" si="0"/>
        <v>45947</v>
      </c>
      <c r="D39" s="73"/>
      <c r="E39" s="73"/>
      <c r="F39" s="28">
        <f t="shared" si="1"/>
        <v>0</v>
      </c>
      <c r="G39" s="100">
        <f t="shared" si="2"/>
        <v>11958</v>
      </c>
    </row>
    <row r="40" spans="1:7" ht="15" customHeight="1" x14ac:dyDescent="0.3">
      <c r="A40" s="21"/>
      <c r="B40" s="31">
        <v>34</v>
      </c>
      <c r="C40" s="81">
        <f t="shared" si="0"/>
        <v>45954</v>
      </c>
      <c r="D40" s="73"/>
      <c r="E40" s="73"/>
      <c r="F40" s="28">
        <f t="shared" si="1"/>
        <v>0</v>
      </c>
      <c r="G40" s="100">
        <f t="shared" si="2"/>
        <v>11958</v>
      </c>
    </row>
    <row r="41" spans="1:7" ht="15" customHeight="1" x14ac:dyDescent="0.3">
      <c r="A41" s="21"/>
      <c r="B41" s="27">
        <v>35</v>
      </c>
      <c r="C41" s="81">
        <f t="shared" si="0"/>
        <v>45961</v>
      </c>
      <c r="D41" s="73"/>
      <c r="E41" s="73"/>
      <c r="F41" s="28">
        <f t="shared" si="1"/>
        <v>0</v>
      </c>
      <c r="G41" s="100">
        <f t="shared" si="2"/>
        <v>11958</v>
      </c>
    </row>
    <row r="42" spans="1:7" ht="15" customHeight="1" x14ac:dyDescent="0.3">
      <c r="A42" s="21"/>
      <c r="B42" s="29">
        <v>36</v>
      </c>
      <c r="C42" s="81">
        <f t="shared" si="0"/>
        <v>45968</v>
      </c>
      <c r="D42" s="73"/>
      <c r="E42" s="73"/>
      <c r="F42" s="28">
        <f t="shared" si="1"/>
        <v>0</v>
      </c>
      <c r="G42" s="100">
        <f t="shared" si="2"/>
        <v>11958</v>
      </c>
    </row>
    <row r="43" spans="1:7" ht="15" customHeight="1" x14ac:dyDescent="0.3">
      <c r="A43" s="21"/>
      <c r="B43" s="29">
        <v>37</v>
      </c>
      <c r="C43" s="81">
        <f t="shared" si="0"/>
        <v>45975</v>
      </c>
      <c r="D43" s="73"/>
      <c r="E43" s="73"/>
      <c r="F43" s="28">
        <f t="shared" si="1"/>
        <v>0</v>
      </c>
      <c r="G43" s="100">
        <f t="shared" si="2"/>
        <v>11958</v>
      </c>
    </row>
    <row r="44" spans="1:7" ht="15" customHeight="1" x14ac:dyDescent="0.3">
      <c r="A44" s="21"/>
      <c r="B44" s="31">
        <v>38</v>
      </c>
      <c r="C44" s="81">
        <f t="shared" si="0"/>
        <v>45982</v>
      </c>
      <c r="D44" s="73"/>
      <c r="E44" s="73"/>
      <c r="F44" s="28">
        <f>D44+E44</f>
        <v>0</v>
      </c>
      <c r="G44" s="100">
        <f t="shared" si="2"/>
        <v>11958</v>
      </c>
    </row>
    <row r="45" spans="1:7" ht="15" customHeight="1" x14ac:dyDescent="0.3">
      <c r="A45" s="21"/>
      <c r="B45" s="27">
        <v>39</v>
      </c>
      <c r="C45" s="81">
        <f t="shared" si="0"/>
        <v>45989</v>
      </c>
      <c r="D45" s="73"/>
      <c r="E45" s="73"/>
      <c r="F45" s="28">
        <f t="shared" si="1"/>
        <v>0</v>
      </c>
      <c r="G45" s="100">
        <f t="shared" si="2"/>
        <v>11958</v>
      </c>
    </row>
    <row r="46" spans="1:7" ht="15" customHeight="1" x14ac:dyDescent="0.3">
      <c r="A46" s="21"/>
      <c r="B46" s="29">
        <v>40</v>
      </c>
      <c r="C46" s="81">
        <f t="shared" si="0"/>
        <v>45996</v>
      </c>
      <c r="D46" s="73"/>
      <c r="E46" s="73"/>
      <c r="F46" s="28">
        <f t="shared" si="1"/>
        <v>0</v>
      </c>
      <c r="G46" s="100">
        <f t="shared" si="2"/>
        <v>11958</v>
      </c>
    </row>
    <row r="47" spans="1:7" ht="15" customHeight="1" x14ac:dyDescent="0.3">
      <c r="A47" s="21"/>
      <c r="B47" s="29">
        <v>41</v>
      </c>
      <c r="C47" s="81">
        <f t="shared" si="0"/>
        <v>46003</v>
      </c>
      <c r="D47" s="73"/>
      <c r="E47" s="73"/>
      <c r="F47" s="28">
        <f t="shared" si="1"/>
        <v>0</v>
      </c>
      <c r="G47" s="100">
        <f t="shared" si="2"/>
        <v>11958</v>
      </c>
    </row>
    <row r="48" spans="1:7" ht="15" customHeight="1" x14ac:dyDescent="0.3">
      <c r="A48" s="21"/>
      <c r="B48" s="31">
        <v>42</v>
      </c>
      <c r="C48" s="81">
        <f t="shared" si="0"/>
        <v>46010</v>
      </c>
      <c r="D48" s="73"/>
      <c r="E48" s="73"/>
      <c r="F48" s="28">
        <f t="shared" si="1"/>
        <v>0</v>
      </c>
      <c r="G48" s="100">
        <f t="shared" si="2"/>
        <v>11958</v>
      </c>
    </row>
    <row r="49" spans="1:8" ht="14.4" x14ac:dyDescent="0.3">
      <c r="A49" s="21"/>
      <c r="B49" s="27">
        <v>43</v>
      </c>
      <c r="C49" s="81">
        <f t="shared" si="0"/>
        <v>46017</v>
      </c>
      <c r="D49" s="73"/>
      <c r="E49" s="73"/>
      <c r="F49" s="28">
        <f t="shared" si="1"/>
        <v>0</v>
      </c>
      <c r="G49" s="100">
        <f t="shared" si="2"/>
        <v>11958</v>
      </c>
    </row>
    <row r="50" spans="1:8" ht="15" customHeight="1" x14ac:dyDescent="0.3">
      <c r="A50" s="21"/>
      <c r="B50" s="29">
        <v>44</v>
      </c>
      <c r="C50" s="81">
        <f t="shared" si="0"/>
        <v>46024</v>
      </c>
      <c r="D50" s="73"/>
      <c r="E50" s="73"/>
      <c r="F50" s="28">
        <f t="shared" si="1"/>
        <v>0</v>
      </c>
      <c r="G50" s="100">
        <f t="shared" si="2"/>
        <v>11958</v>
      </c>
    </row>
    <row r="51" spans="1:8" ht="15" customHeight="1" x14ac:dyDescent="0.3">
      <c r="A51" s="21"/>
      <c r="B51" s="29">
        <v>45</v>
      </c>
      <c r="C51" s="81">
        <f t="shared" si="0"/>
        <v>46031</v>
      </c>
      <c r="D51" s="73"/>
      <c r="E51" s="73"/>
      <c r="F51" s="28">
        <f t="shared" si="1"/>
        <v>0</v>
      </c>
      <c r="G51" s="100">
        <f t="shared" si="2"/>
        <v>11958</v>
      </c>
    </row>
    <row r="52" spans="1:8" ht="15" customHeight="1" x14ac:dyDescent="0.3">
      <c r="A52" s="21"/>
      <c r="B52" s="31">
        <v>46</v>
      </c>
      <c r="C52" s="81">
        <f t="shared" si="0"/>
        <v>46038</v>
      </c>
      <c r="D52" s="73"/>
      <c r="E52" s="73"/>
      <c r="F52" s="28">
        <f t="shared" si="1"/>
        <v>0</v>
      </c>
      <c r="G52" s="100">
        <f t="shared" si="2"/>
        <v>11958</v>
      </c>
    </row>
    <row r="53" spans="1:8" ht="15" customHeight="1" x14ac:dyDescent="0.3">
      <c r="A53" s="21"/>
      <c r="B53" s="27">
        <v>47</v>
      </c>
      <c r="C53" s="81">
        <f t="shared" si="0"/>
        <v>46045</v>
      </c>
      <c r="D53" s="73"/>
      <c r="E53" s="73"/>
      <c r="F53" s="28">
        <f t="shared" si="1"/>
        <v>0</v>
      </c>
      <c r="G53" s="100">
        <f t="shared" si="2"/>
        <v>11958</v>
      </c>
    </row>
    <row r="54" spans="1:8" ht="15" customHeight="1" x14ac:dyDescent="0.3">
      <c r="A54" s="21"/>
      <c r="B54" s="29">
        <v>48</v>
      </c>
      <c r="C54" s="81">
        <f t="shared" si="0"/>
        <v>46052</v>
      </c>
      <c r="D54" s="73"/>
      <c r="E54" s="73"/>
      <c r="F54" s="28">
        <f t="shared" si="1"/>
        <v>0</v>
      </c>
      <c r="G54" s="100">
        <f t="shared" si="2"/>
        <v>11958</v>
      </c>
    </row>
    <row r="55" spans="1:8" s="1" customFormat="1" ht="15" customHeight="1" x14ac:dyDescent="0.3">
      <c r="A55" s="24"/>
      <c r="B55" s="29">
        <v>49</v>
      </c>
      <c r="C55" s="81">
        <f t="shared" si="0"/>
        <v>46059</v>
      </c>
      <c r="D55" s="73"/>
      <c r="E55" s="73"/>
      <c r="F55" s="28">
        <f t="shared" si="1"/>
        <v>0</v>
      </c>
      <c r="G55" s="100">
        <f t="shared" si="2"/>
        <v>11958</v>
      </c>
      <c r="H55" s="2"/>
    </row>
    <row r="56" spans="1:8" ht="15" customHeight="1" x14ac:dyDescent="0.3">
      <c r="A56" s="21"/>
      <c r="B56" s="31">
        <v>50</v>
      </c>
      <c r="C56" s="81">
        <f t="shared" si="0"/>
        <v>46066</v>
      </c>
      <c r="D56" s="73"/>
      <c r="E56" s="73"/>
      <c r="F56" s="28">
        <f t="shared" si="1"/>
        <v>0</v>
      </c>
      <c r="G56" s="100">
        <f t="shared" si="2"/>
        <v>11958</v>
      </c>
    </row>
    <row r="57" spans="1:8" ht="15" customHeight="1" x14ac:dyDescent="0.3">
      <c r="A57" s="21"/>
      <c r="B57" s="27">
        <v>51</v>
      </c>
      <c r="C57" s="81">
        <f t="shared" si="0"/>
        <v>46073</v>
      </c>
      <c r="D57" s="73"/>
      <c r="E57" s="73"/>
      <c r="F57" s="28">
        <f>D57+E57</f>
        <v>0</v>
      </c>
      <c r="G57" s="100">
        <f t="shared" si="2"/>
        <v>11958</v>
      </c>
    </row>
    <row r="58" spans="1:8" ht="15" customHeight="1" x14ac:dyDescent="0.3">
      <c r="A58" s="21"/>
      <c r="B58" s="29">
        <v>52</v>
      </c>
      <c r="C58" s="81">
        <f t="shared" si="0"/>
        <v>46080</v>
      </c>
      <c r="D58" s="73"/>
      <c r="E58" s="73"/>
      <c r="F58" s="28">
        <f>D58+E58</f>
        <v>0</v>
      </c>
      <c r="G58" s="100">
        <f t="shared" si="2"/>
        <v>11958</v>
      </c>
    </row>
    <row r="59" spans="1:8" ht="14.4" x14ac:dyDescent="0.3">
      <c r="A59" s="21"/>
      <c r="B59" s="29">
        <v>53</v>
      </c>
      <c r="C59" s="81">
        <f t="shared" si="0"/>
        <v>46087</v>
      </c>
      <c r="D59" s="73"/>
      <c r="E59" s="73"/>
      <c r="F59" s="28">
        <f>D59+E59</f>
        <v>0</v>
      </c>
      <c r="G59" s="100">
        <f t="shared" si="2"/>
        <v>11958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P79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6" sqref="C6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11" width="19.5546875" style="2" bestFit="1" customWidth="1"/>
    <col min="12" max="12" width="16.5546875" style="2" customWidth="1"/>
    <col min="13" max="16384" width="9.109375" style="2"/>
  </cols>
  <sheetData>
    <row r="2" spans="2:12" ht="15.6" thickBot="1" x14ac:dyDescent="0.3">
      <c r="B2" s="148" t="s">
        <v>46</v>
      </c>
      <c r="C2" s="149"/>
      <c r="D2" s="149"/>
      <c r="E2" s="149"/>
      <c r="F2" s="149"/>
      <c r="G2" s="149"/>
    </row>
    <row r="3" spans="2:12" s="1" customFormat="1" ht="17.399999999999999" x14ac:dyDescent="0.35">
      <c r="B3" s="103" t="s">
        <v>13</v>
      </c>
      <c r="C3" s="104" t="s">
        <v>0</v>
      </c>
      <c r="D3" s="108" t="s">
        <v>33</v>
      </c>
      <c r="E3" s="108" t="s">
        <v>49</v>
      </c>
      <c r="F3" s="109" t="s">
        <v>48</v>
      </c>
      <c r="G3" s="109" t="s">
        <v>50</v>
      </c>
      <c r="H3" s="109" t="s">
        <v>52</v>
      </c>
      <c r="I3" s="109" t="s">
        <v>56</v>
      </c>
      <c r="J3" s="109" t="s">
        <v>55</v>
      </c>
      <c r="K3" s="109" t="s">
        <v>64</v>
      </c>
      <c r="L3" s="109" t="s">
        <v>59</v>
      </c>
    </row>
    <row r="4" spans="2:12" ht="14.4" x14ac:dyDescent="0.3">
      <c r="B4" s="20">
        <v>1</v>
      </c>
      <c r="C4" s="105">
        <f>'Soybeans 2025_2026'!C7</f>
        <v>45723</v>
      </c>
      <c r="D4" s="106">
        <v>0</v>
      </c>
      <c r="E4" s="107">
        <v>804</v>
      </c>
      <c r="F4" s="107">
        <f>'Soybeans 2020_2021'!F7</f>
        <v>895</v>
      </c>
      <c r="G4" s="107">
        <f>'Soybeans 2021_2022'!G7</f>
        <v>1173</v>
      </c>
      <c r="H4" s="107">
        <f>'Soybeans 2022_2023'!F7</f>
        <v>922</v>
      </c>
      <c r="I4" s="107">
        <f>'Soybeans 2023_2024'!F7</f>
        <v>1167</v>
      </c>
      <c r="J4" s="107">
        <f>'Soybeans 2024_2025'!F7</f>
        <v>3487</v>
      </c>
      <c r="K4" s="107">
        <f>'Soybeans 2025_2026'!D7</f>
        <v>1158</v>
      </c>
      <c r="L4" s="107">
        <f>AVERAGE(J4:K4)</f>
        <v>2322.5</v>
      </c>
    </row>
    <row r="5" spans="2:12" ht="14.4" x14ac:dyDescent="0.3">
      <c r="B5" s="20">
        <v>2</v>
      </c>
      <c r="C5" s="105">
        <f>'Soybeans 2025_2026'!C8</f>
        <v>45730</v>
      </c>
      <c r="D5" s="94">
        <v>0</v>
      </c>
      <c r="E5" s="89">
        <v>1273</v>
      </c>
      <c r="F5" s="89">
        <f>'Soybeans 2020_2021'!F8</f>
        <v>1057</v>
      </c>
      <c r="G5" s="107">
        <f>'Soybeans 2021_2022'!F8</f>
        <v>9522</v>
      </c>
      <c r="H5" s="107">
        <f>'Soybeans 2022_2023'!F8</f>
        <v>2165</v>
      </c>
      <c r="I5" s="107">
        <f>'Soybeans 2023_2024'!F8</f>
        <v>3001</v>
      </c>
      <c r="J5" s="107">
        <f>'Soybeans 2024_2025'!F8</f>
        <v>11695</v>
      </c>
      <c r="K5" s="107">
        <f>'Soybeans 2025_2026'!D8</f>
        <v>4911</v>
      </c>
      <c r="L5" s="107">
        <f>AVERAGE(J5:K5)</f>
        <v>8303</v>
      </c>
    </row>
    <row r="6" spans="2:12" ht="14.4" x14ac:dyDescent="0.3">
      <c r="B6" s="20">
        <v>3</v>
      </c>
      <c r="C6" s="105">
        <f>'Soybeans 2025_2026'!C9</f>
        <v>45737</v>
      </c>
      <c r="D6" s="94">
        <v>0</v>
      </c>
      <c r="E6" s="89">
        <v>1907</v>
      </c>
      <c r="F6" s="89">
        <f>'Soybeans 2020_2021'!F9</f>
        <v>2752</v>
      </c>
      <c r="G6" s="107">
        <f>'Soybeans 2021_2022'!F9</f>
        <v>31395</v>
      </c>
      <c r="H6" s="107">
        <f>'Soybeans 2022_2023'!F9</f>
        <v>4202</v>
      </c>
      <c r="I6" s="107">
        <f>'Soybeans 2023_2024'!F9</f>
        <v>7492</v>
      </c>
      <c r="J6" s="107">
        <f>'Soybeans 2024_2025'!F9</f>
        <v>52408</v>
      </c>
      <c r="K6" s="107">
        <f>'Soybeans 2025_2026'!D9</f>
        <v>5757</v>
      </c>
      <c r="L6" s="107">
        <f>AVERAGE(J6:K6)</f>
        <v>29082.5</v>
      </c>
    </row>
    <row r="7" spans="2:12" ht="14.4" x14ac:dyDescent="0.3">
      <c r="B7" s="20">
        <v>4</v>
      </c>
      <c r="C7" s="105">
        <f>'Soybeans 2025_2026'!C10</f>
        <v>45744</v>
      </c>
      <c r="D7" s="94">
        <v>0</v>
      </c>
      <c r="E7" s="89">
        <v>5548</v>
      </c>
      <c r="F7" s="89">
        <f>'Soybeans 2020_2021'!F10</f>
        <v>28422</v>
      </c>
      <c r="G7" s="107">
        <f>'Soybeans 2021_2022'!F10</f>
        <v>98441</v>
      </c>
      <c r="H7" s="107">
        <f>'Soybeans 2022_2023'!F10</f>
        <v>80023</v>
      </c>
      <c r="I7" s="107">
        <f>'Soybeans 2023_2024'!F10</f>
        <v>18266</v>
      </c>
      <c r="J7" s="107">
        <f>'Soybeans 2024_2025'!F10</f>
        <v>76558</v>
      </c>
      <c r="K7" s="107"/>
      <c r="L7" s="107"/>
    </row>
    <row r="8" spans="2:12" ht="14.4" x14ac:dyDescent="0.3">
      <c r="B8" s="20">
        <v>5</v>
      </c>
      <c r="C8" s="105">
        <f>'Soybeans 2025_2026'!C11</f>
        <v>45751</v>
      </c>
      <c r="D8" s="94">
        <v>19024</v>
      </c>
      <c r="E8" s="89">
        <v>31781</v>
      </c>
      <c r="F8" s="89">
        <f>'Soybeans 2020_2021'!F11</f>
        <v>9486</v>
      </c>
      <c r="G8" s="107">
        <f>'Soybeans 2021_2022'!F11</f>
        <v>38243</v>
      </c>
      <c r="H8" s="107">
        <f>'Soybeans 2022_2023'!F11</f>
        <v>13581</v>
      </c>
      <c r="I8" s="107">
        <f>'Soybeans 2023_2024'!F11</f>
        <v>33815</v>
      </c>
      <c r="J8" s="107">
        <f>'Soybeans 2024_2025'!F11</f>
        <v>62369</v>
      </c>
      <c r="K8" s="107"/>
      <c r="L8" s="107"/>
    </row>
    <row r="9" spans="2:12" ht="14.4" x14ac:dyDescent="0.3">
      <c r="B9" s="20">
        <v>6</v>
      </c>
      <c r="C9" s="105">
        <f>'Soybeans 2025_2026'!C12</f>
        <v>45758</v>
      </c>
      <c r="D9" s="94">
        <v>0</v>
      </c>
      <c r="E9" s="89">
        <v>32429</v>
      </c>
      <c r="F9" s="89">
        <f>'Soybeans 2020_2021'!F12</f>
        <v>24065</v>
      </c>
      <c r="G9" s="107">
        <f>'Soybeans 2021_2022'!F12</f>
        <v>189173</v>
      </c>
      <c r="H9" s="107">
        <f>'Soybeans 2022_2023'!F12</f>
        <v>48776</v>
      </c>
      <c r="I9" s="107">
        <f>'Soybeans 2023_2024'!F12</f>
        <v>63611</v>
      </c>
      <c r="J9" s="107">
        <f>'Soybeans 2024_2025'!F12</f>
        <v>86857</v>
      </c>
      <c r="K9" s="107"/>
      <c r="L9" s="107"/>
    </row>
    <row r="10" spans="2:12" ht="14.4" x14ac:dyDescent="0.3">
      <c r="B10" s="20">
        <v>7</v>
      </c>
      <c r="C10" s="105">
        <f>'Soybeans 2025_2026'!C13</f>
        <v>45765</v>
      </c>
      <c r="D10" s="94">
        <v>0</v>
      </c>
      <c r="E10" s="89">
        <v>17473</v>
      </c>
      <c r="F10" s="89">
        <f>'Soybeans 2020_2021'!F13</f>
        <v>57865</v>
      </c>
      <c r="G10" s="107">
        <f>'Soybeans 2021_2022'!F13</f>
        <v>399038</v>
      </c>
      <c r="H10" s="107">
        <f>'Soybeans 2022_2023'!F13</f>
        <v>22914</v>
      </c>
      <c r="I10" s="107">
        <f>'Soybeans 2023_2024'!F13</f>
        <v>197234</v>
      </c>
      <c r="J10" s="107">
        <f>'Soybeans 2024_2025'!F13</f>
        <v>57301</v>
      </c>
      <c r="K10" s="107"/>
      <c r="L10" s="107"/>
    </row>
    <row r="11" spans="2:12" ht="15" customHeight="1" x14ac:dyDescent="0.3">
      <c r="B11" s="20">
        <v>8</v>
      </c>
      <c r="C11" s="105">
        <f>'Soybeans 2025_2026'!C14</f>
        <v>45772</v>
      </c>
      <c r="D11" s="94">
        <v>0</v>
      </c>
      <c r="E11" s="89">
        <v>81896</v>
      </c>
      <c r="F11" s="89">
        <f>'Soybeans 2020_2021'!F14</f>
        <v>274985</v>
      </c>
      <c r="G11" s="107">
        <f>'Soybeans 2021_2022'!F14</f>
        <v>343898</v>
      </c>
      <c r="H11" s="107">
        <f>'Soybeans 2022_2023'!F14</f>
        <v>66460</v>
      </c>
      <c r="I11" s="107">
        <f>'Soybeans 2023_2024'!F14</f>
        <v>502309</v>
      </c>
      <c r="J11" s="107">
        <f>'Soybeans 2024_2025'!F14</f>
        <v>184261</v>
      </c>
      <c r="K11" s="107"/>
      <c r="L11" s="107"/>
    </row>
    <row r="12" spans="2:12" ht="15" customHeight="1" x14ac:dyDescent="0.3">
      <c r="B12" s="20">
        <v>9</v>
      </c>
      <c r="C12" s="105">
        <f>'Soybeans 2025_2026'!C15</f>
        <v>45779</v>
      </c>
      <c r="D12" s="94">
        <v>376059</v>
      </c>
      <c r="E12" s="89">
        <v>135967</v>
      </c>
      <c r="F12" s="89">
        <f>'Soybeans 2020_2021'!F15</f>
        <v>9104</v>
      </c>
      <c r="G12" s="107">
        <f>'Soybeans 2021_2022'!F15</f>
        <v>322966</v>
      </c>
      <c r="H12" s="107">
        <f>'Soybeans 2022_2023'!F15</f>
        <v>233143</v>
      </c>
      <c r="I12" s="107">
        <f>'Soybeans 2023_2024'!F15</f>
        <v>579644</v>
      </c>
      <c r="J12" s="107">
        <f>'Soybeans 2024_2025'!F15</f>
        <v>370413</v>
      </c>
      <c r="K12" s="107"/>
      <c r="L12" s="107"/>
    </row>
    <row r="13" spans="2:12" ht="15" customHeight="1" x14ac:dyDescent="0.3">
      <c r="B13" s="20">
        <v>10</v>
      </c>
      <c r="C13" s="105">
        <f>'Soybeans 2025_2026'!C16</f>
        <v>45786</v>
      </c>
      <c r="D13" s="94">
        <v>0</v>
      </c>
      <c r="E13" s="89">
        <v>125280</v>
      </c>
      <c r="F13" s="89">
        <f>'Soybeans 2020_2021'!F16</f>
        <v>221553</v>
      </c>
      <c r="G13" s="107">
        <f>'Soybeans 2021_2022'!F16</f>
        <v>116621</v>
      </c>
      <c r="H13" s="107">
        <f>'Soybeans 2022_2023'!F16</f>
        <v>342478</v>
      </c>
      <c r="I13" s="107">
        <f>'Soybeans 2023_2024'!F16</f>
        <v>361744</v>
      </c>
      <c r="J13" s="107">
        <f>'Soybeans 2024_2025'!F16</f>
        <v>260762</v>
      </c>
      <c r="K13" s="107"/>
      <c r="L13" s="107"/>
    </row>
    <row r="14" spans="2:12" ht="15" customHeight="1" x14ac:dyDescent="0.3">
      <c r="B14" s="20">
        <v>11</v>
      </c>
      <c r="C14" s="105">
        <f>'Soybeans 2025_2026'!C17</f>
        <v>45793</v>
      </c>
      <c r="D14" s="94">
        <v>0</v>
      </c>
      <c r="E14" s="89">
        <v>172657</v>
      </c>
      <c r="F14" s="89">
        <f>'Soybeans 2020_2021'!F17</f>
        <v>213141</v>
      </c>
      <c r="G14" s="107">
        <f>'Soybeans 2021_2022'!F17</f>
        <v>92235</v>
      </c>
      <c r="H14" s="107">
        <f>'Soybeans 2022_2023'!F17</f>
        <v>360877</v>
      </c>
      <c r="I14" s="107">
        <f>'Soybeans 2023_2024'!F17</f>
        <v>173926</v>
      </c>
      <c r="J14" s="107">
        <f>'Soybeans 2024_2025'!F17</f>
        <v>202417</v>
      </c>
      <c r="K14" s="107"/>
      <c r="L14" s="107"/>
    </row>
    <row r="15" spans="2:12" ht="15" customHeight="1" x14ac:dyDescent="0.3">
      <c r="B15" s="20">
        <v>12</v>
      </c>
      <c r="C15" s="105">
        <f>'Soybeans 2025_2026'!C18</f>
        <v>45800</v>
      </c>
      <c r="D15" s="94">
        <v>0</v>
      </c>
      <c r="E15" s="89">
        <v>170544</v>
      </c>
      <c r="F15" s="89">
        <f>'Soybeans 2020_2021'!F18</f>
        <v>139123</v>
      </c>
      <c r="G15" s="107">
        <f>'Soybeans 2021_2022'!F18</f>
        <v>51480</v>
      </c>
      <c r="H15" s="107">
        <f>'Soybeans 2022_2023'!F18</f>
        <v>264318</v>
      </c>
      <c r="I15" s="107">
        <f>'Soybeans 2023_2024'!F18</f>
        <v>180730</v>
      </c>
      <c r="J15" s="107">
        <f>'Soybeans 2024_2025'!F18</f>
        <v>113561</v>
      </c>
      <c r="K15" s="107"/>
      <c r="L15" s="107"/>
    </row>
    <row r="16" spans="2:12" ht="15" customHeight="1" x14ac:dyDescent="0.3">
      <c r="B16" s="20">
        <v>13</v>
      </c>
      <c r="C16" s="105">
        <f>'Soybeans 2025_2026'!C19</f>
        <v>45807</v>
      </c>
      <c r="D16" s="94">
        <v>911419</v>
      </c>
      <c r="E16" s="89">
        <v>108113</v>
      </c>
      <c r="F16" s="89">
        <f>'Soybeans 2020_2021'!F19</f>
        <v>142848</v>
      </c>
      <c r="G16" s="107">
        <f>'Soybeans 2021_2022'!F19</f>
        <v>79640</v>
      </c>
      <c r="H16" s="107">
        <f>'Soybeans 2022_2023'!F19</f>
        <v>323747</v>
      </c>
      <c r="I16" s="107">
        <f>'Soybeans 2023_2024'!F19</f>
        <v>249288</v>
      </c>
      <c r="J16" s="107">
        <f>'Soybeans 2024_2025'!F19</f>
        <v>72591</v>
      </c>
      <c r="K16" s="107"/>
      <c r="L16" s="107"/>
    </row>
    <row r="17" spans="2:16" ht="15" customHeight="1" x14ac:dyDescent="0.3">
      <c r="B17" s="20">
        <v>14</v>
      </c>
      <c r="C17" s="105">
        <f>'Soybeans 2025_2026'!C20</f>
        <v>45814</v>
      </c>
      <c r="D17" s="94">
        <v>3191</v>
      </c>
      <c r="E17" s="89">
        <v>133146</v>
      </c>
      <c r="F17" s="89">
        <f>'Soybeans 2020_2021'!F20</f>
        <v>22106</v>
      </c>
      <c r="G17" s="107">
        <f>'Soybeans 2021_2022'!F20</f>
        <v>3195</v>
      </c>
      <c r="H17" s="107">
        <f>'Soybeans 2022_2023'!F20</f>
        <v>105044</v>
      </c>
      <c r="I17" s="107">
        <f>'Soybeans 2023_2024'!F20</f>
        <v>90550</v>
      </c>
      <c r="J17" s="107">
        <f>'Soybeans 2024_2025'!F20</f>
        <v>47945</v>
      </c>
      <c r="K17" s="107"/>
      <c r="L17" s="107"/>
    </row>
    <row r="18" spans="2:16" ht="15" customHeight="1" x14ac:dyDescent="0.3">
      <c r="B18" s="20">
        <v>15</v>
      </c>
      <c r="C18" s="105">
        <f>'Soybeans 2025_2026'!C21</f>
        <v>45821</v>
      </c>
      <c r="D18" s="94">
        <v>52175</v>
      </c>
      <c r="E18" s="89">
        <v>32756</v>
      </c>
      <c r="F18" s="89">
        <f>'Soybeans 2020_2021'!F21</f>
        <v>11916</v>
      </c>
      <c r="G18" s="107">
        <f>'Soybeans 2021_2022'!F21</f>
        <v>3300</v>
      </c>
      <c r="H18" s="107">
        <f>'Soybeans 2022_2023'!F21</f>
        <v>98093</v>
      </c>
      <c r="I18" s="107">
        <f>'Soybeans 2023_2024'!F21</f>
        <v>60944</v>
      </c>
      <c r="J18" s="107">
        <f>'Soybeans 2024_2025'!F21</f>
        <v>29932</v>
      </c>
      <c r="K18" s="107"/>
      <c r="L18" s="107"/>
    </row>
    <row r="19" spans="2:16" ht="15" customHeight="1" x14ac:dyDescent="0.3">
      <c r="B19" s="20">
        <v>16</v>
      </c>
      <c r="C19" s="105">
        <f>'Soybeans 2025_2026'!C22</f>
        <v>45828</v>
      </c>
      <c r="D19" s="94">
        <v>30199</v>
      </c>
      <c r="E19" s="89">
        <v>16540</v>
      </c>
      <c r="F19" s="89">
        <f>'Soybeans 2020_2021'!F22</f>
        <v>3735</v>
      </c>
      <c r="G19" s="107">
        <f>'Soybeans 2021_2022'!F22</f>
        <v>2648</v>
      </c>
      <c r="H19" s="107">
        <f>'Soybeans 2022_2023'!F22</f>
        <v>54651</v>
      </c>
      <c r="I19" s="107">
        <f>'Soybeans 2023_2024'!F22</f>
        <v>32793</v>
      </c>
      <c r="J19" s="107">
        <f>'Soybeans 2024_2025'!F22</f>
        <v>22462</v>
      </c>
      <c r="K19" s="107"/>
      <c r="L19" s="107"/>
    </row>
    <row r="20" spans="2:16" ht="15" customHeight="1" x14ac:dyDescent="0.3">
      <c r="B20" s="20">
        <v>17</v>
      </c>
      <c r="C20" s="105">
        <f>'Soybeans 2025_2026'!C23</f>
        <v>45835</v>
      </c>
      <c r="D20" s="94">
        <v>16274</v>
      </c>
      <c r="E20" s="89">
        <v>8281</v>
      </c>
      <c r="F20" s="89">
        <f>'Soybeans 2020_2021'!F23</f>
        <v>19855</v>
      </c>
      <c r="G20" s="107">
        <f>'Soybeans 2021_2022'!F23</f>
        <v>18805</v>
      </c>
      <c r="H20" s="107">
        <f>'Soybeans 2022_2023'!F23</f>
        <v>35656</v>
      </c>
      <c r="I20" s="107">
        <f>'Soybeans 2023_2024'!F23</f>
        <v>18885</v>
      </c>
      <c r="J20" s="107">
        <f>'Soybeans 2024_2025'!F23</f>
        <v>12525</v>
      </c>
      <c r="K20" s="107"/>
      <c r="L20" s="107"/>
    </row>
    <row r="21" spans="2:16" ht="15" customHeight="1" x14ac:dyDescent="0.3">
      <c r="B21" s="20">
        <f>'Soybeans 2019-2020'!B24</f>
        <v>18</v>
      </c>
      <c r="C21" s="105">
        <f>'Soybeans 2025_2026'!C24</f>
        <v>45842</v>
      </c>
      <c r="D21" s="94">
        <v>34572</v>
      </c>
      <c r="E21" s="89">
        <v>15768</v>
      </c>
      <c r="F21" s="89">
        <f>'Soybeans 2020_2021'!F24</f>
        <v>2294</v>
      </c>
      <c r="G21" s="107">
        <f>'Soybeans 2021_2022'!F24</f>
        <v>1587</v>
      </c>
      <c r="H21" s="107">
        <f>'Soybeans 2022_2023'!F24</f>
        <v>12888</v>
      </c>
      <c r="I21" s="107">
        <f>'Soybeans 2023_2024'!F24</f>
        <v>12042</v>
      </c>
      <c r="J21" s="107">
        <f>'Soybeans 2024_2025'!F24</f>
        <v>11471</v>
      </c>
      <c r="K21" s="107"/>
      <c r="L21" s="107"/>
    </row>
    <row r="22" spans="2:16" ht="15" customHeight="1" x14ac:dyDescent="0.3">
      <c r="B22" s="20">
        <f>'Soybeans 2019-2020'!B25</f>
        <v>19</v>
      </c>
      <c r="C22" s="105">
        <f>'Soybeans 2025_2026'!C25</f>
        <v>45849</v>
      </c>
      <c r="D22" s="94">
        <v>3343</v>
      </c>
      <c r="E22" s="89">
        <v>2034</v>
      </c>
      <c r="F22" s="89">
        <f>'Soybeans 2020_2021'!F25</f>
        <v>1222</v>
      </c>
      <c r="G22" s="107">
        <f>'Soybeans 2021_2022'!F25</f>
        <v>2225</v>
      </c>
      <c r="H22" s="107">
        <f>'Soybeans 2022_2023'!F25</f>
        <v>8682</v>
      </c>
      <c r="I22" s="107">
        <f>'Soybeans 2023_2024'!F25</f>
        <v>9344</v>
      </c>
      <c r="J22" s="107">
        <f>'Soybeans 2024_2025'!F25</f>
        <v>6332</v>
      </c>
      <c r="K22" s="107"/>
      <c r="L22" s="107"/>
    </row>
    <row r="23" spans="2:16" ht="15" customHeight="1" x14ac:dyDescent="0.3">
      <c r="B23" s="20">
        <f>'Soybeans 2019-2020'!B26</f>
        <v>20</v>
      </c>
      <c r="C23" s="105">
        <f>'Soybeans 2025_2026'!C26</f>
        <v>45856</v>
      </c>
      <c r="D23" s="94">
        <v>3319</v>
      </c>
      <c r="E23" s="89">
        <v>1887</v>
      </c>
      <c r="F23" s="89">
        <f>'Soybeans 2020_2021'!F26</f>
        <v>1100</v>
      </c>
      <c r="G23" s="107">
        <f>'Soybeans 2021_2022'!F26</f>
        <v>1018</v>
      </c>
      <c r="H23" s="107">
        <f>'Soybeans 2022_2023'!F26</f>
        <v>6674</v>
      </c>
      <c r="I23" s="107">
        <f>'Soybeans 2023_2024'!F26</f>
        <v>7418</v>
      </c>
      <c r="J23" s="107">
        <f>'Soybeans 2024_2025'!F26</f>
        <v>5377</v>
      </c>
      <c r="K23" s="107"/>
      <c r="L23" s="107"/>
    </row>
    <row r="24" spans="2:16" ht="15" customHeight="1" x14ac:dyDescent="0.3">
      <c r="B24" s="20">
        <f>'Soybeans 2019-2020'!B27</f>
        <v>21</v>
      </c>
      <c r="C24" s="105">
        <f>'Soybeans 2025_2026'!C27</f>
        <v>45863</v>
      </c>
      <c r="D24" s="94">
        <v>2255</v>
      </c>
      <c r="E24" s="89">
        <v>1897</v>
      </c>
      <c r="F24" s="89">
        <f>'Soybeans 2020_2021'!F27</f>
        <v>1767</v>
      </c>
      <c r="G24" s="107">
        <f>'Soybeans 2021_2022'!F27</f>
        <v>1150</v>
      </c>
      <c r="H24" s="107">
        <f>'Soybeans 2022_2023'!F27</f>
        <v>4352</v>
      </c>
      <c r="I24" s="107">
        <f>'Soybeans 2023_2024'!F27</f>
        <v>4842</v>
      </c>
      <c r="J24" s="107">
        <f>'Soybeans 2024_2025'!F27</f>
        <v>4590</v>
      </c>
      <c r="K24" s="107"/>
      <c r="L24" s="107"/>
    </row>
    <row r="25" spans="2:16" ht="15" customHeight="1" x14ac:dyDescent="0.3">
      <c r="B25" s="20">
        <f>'Soybeans 2019-2020'!B28</f>
        <v>22</v>
      </c>
      <c r="C25" s="105">
        <f>'Soybeans 2025_2026'!C28</f>
        <v>45870</v>
      </c>
      <c r="D25" s="94">
        <v>7069</v>
      </c>
      <c r="E25" s="89">
        <v>4742</v>
      </c>
      <c r="F25" s="89">
        <f>'Soybeans 2020_2021'!F28</f>
        <v>769</v>
      </c>
      <c r="G25" s="107">
        <f>'Soybeans 2021_2022'!F28</f>
        <v>3198</v>
      </c>
      <c r="H25" s="107">
        <f>'Soybeans 2022_2023'!F28</f>
        <v>8960</v>
      </c>
      <c r="I25" s="107">
        <f>'Soybeans 2023_2024'!F28</f>
        <v>5486</v>
      </c>
      <c r="J25" s="107">
        <f>'Soybeans 2024_2025'!F28</f>
        <v>3698</v>
      </c>
      <c r="K25" s="107"/>
      <c r="L25" s="107"/>
    </row>
    <row r="26" spans="2:16" ht="15" customHeight="1" x14ac:dyDescent="0.3">
      <c r="B26" s="20">
        <f>'Soybeans 2019-2020'!B29</f>
        <v>23</v>
      </c>
      <c r="C26" s="105">
        <f>'Soybeans 2025_2026'!C29</f>
        <v>45877</v>
      </c>
      <c r="D26" s="94">
        <v>423</v>
      </c>
      <c r="E26" s="89">
        <v>695</v>
      </c>
      <c r="F26" s="89">
        <f>'Soybeans 2020_2021'!F29</f>
        <v>1281</v>
      </c>
      <c r="G26" s="107">
        <f>'Soybeans 2021_2022'!F29</f>
        <v>822</v>
      </c>
      <c r="H26" s="107">
        <f>'Soybeans 2022_2023'!F29</f>
        <v>4268</v>
      </c>
      <c r="I26" s="107">
        <f>'Soybeans 2023_2024'!F29</f>
        <v>6921</v>
      </c>
      <c r="J26" s="107">
        <f>'Soybeans 2024_2025'!F29</f>
        <v>6531</v>
      </c>
      <c r="K26" s="107"/>
      <c r="L26" s="107"/>
    </row>
    <row r="27" spans="2:16" ht="15" customHeight="1" x14ac:dyDescent="0.3">
      <c r="B27" s="20">
        <f>'Soybeans 2019-2020'!B30</f>
        <v>24</v>
      </c>
      <c r="C27" s="105">
        <f>'Soybeans 2025_2026'!C30</f>
        <v>45884</v>
      </c>
      <c r="D27" s="94">
        <v>1503</v>
      </c>
      <c r="E27" s="89">
        <v>1714</v>
      </c>
      <c r="F27" s="89">
        <f>'Soybeans 2020_2021'!F30</f>
        <v>1069</v>
      </c>
      <c r="G27" s="107">
        <f>'Soybeans 2021_2022'!F30</f>
        <v>1517</v>
      </c>
      <c r="H27" s="107">
        <f>'Soybeans 2022_2023'!F30</f>
        <v>3274</v>
      </c>
      <c r="I27" s="107">
        <f>'Soybeans 2023_2024'!F30</f>
        <v>3802</v>
      </c>
      <c r="J27" s="107">
        <f>'Soybeans 2024_2025'!F30</f>
        <v>3024</v>
      </c>
      <c r="K27" s="107"/>
      <c r="L27" s="107"/>
      <c r="M27" s="77"/>
      <c r="N27" s="77"/>
      <c r="O27" s="77"/>
      <c r="P27" s="77"/>
    </row>
    <row r="28" spans="2:16" ht="15" customHeight="1" x14ac:dyDescent="0.3">
      <c r="B28" s="20">
        <f>'Soybeans 2019-2020'!B31</f>
        <v>25</v>
      </c>
      <c r="C28" s="105">
        <f>'Soybeans 2025_2026'!C31</f>
        <v>45891</v>
      </c>
      <c r="D28" s="94">
        <v>2221</v>
      </c>
      <c r="E28" s="89">
        <v>2432</v>
      </c>
      <c r="F28" s="89">
        <f>'Soybeans 2020_2021'!F31</f>
        <v>1361</v>
      </c>
      <c r="G28" s="107">
        <f>'Soybeans 2021_2022'!F31</f>
        <v>1247</v>
      </c>
      <c r="H28" s="107">
        <f>'Soybeans 2022_2023'!F31</f>
        <v>2917</v>
      </c>
      <c r="I28" s="107">
        <f>'Soybeans 2023_2024'!F31</f>
        <v>4247</v>
      </c>
      <c r="J28" s="107">
        <f>'Soybeans 2024_2025'!F31</f>
        <v>3704</v>
      </c>
      <c r="K28" s="107"/>
      <c r="L28" s="107"/>
    </row>
    <row r="29" spans="2:16" ht="15" customHeight="1" x14ac:dyDescent="0.3">
      <c r="B29" s="20">
        <f>'Soybeans 2019-2020'!B32</f>
        <v>26</v>
      </c>
      <c r="C29" s="105">
        <f>'Soybeans 2025_2026'!C32</f>
        <v>45898</v>
      </c>
      <c r="D29" s="94">
        <v>2917</v>
      </c>
      <c r="E29" s="89">
        <v>1866</v>
      </c>
      <c r="F29" s="89">
        <f>'Soybeans 2020_2021'!F32</f>
        <v>2354</v>
      </c>
      <c r="G29" s="107">
        <f>'Soybeans 2021_2022'!F32</f>
        <v>6053</v>
      </c>
      <c r="H29" s="107">
        <f>'Soybeans 2022_2023'!F32</f>
        <v>5952</v>
      </c>
      <c r="I29" s="107">
        <f>'Soybeans 2023_2024'!F32</f>
        <v>5480</v>
      </c>
      <c r="J29" s="107">
        <f>'Soybeans 2024_2025'!F32</f>
        <v>3918</v>
      </c>
      <c r="K29" s="107"/>
      <c r="L29" s="107"/>
    </row>
    <row r="30" spans="2:16" ht="15" customHeight="1" x14ac:dyDescent="0.3">
      <c r="B30" s="20">
        <f>'Soybeans 2019-2020'!B33</f>
        <v>27</v>
      </c>
      <c r="C30" s="105">
        <f>'Soybeans 2025_2026'!C33</f>
        <v>45905</v>
      </c>
      <c r="D30" s="94">
        <v>1989</v>
      </c>
      <c r="E30" s="89">
        <v>2901</v>
      </c>
      <c r="F30" s="89">
        <f>'Soybeans 2020_2021'!F33</f>
        <v>483</v>
      </c>
      <c r="G30" s="107">
        <f>'Soybeans 2021_2022'!F33</f>
        <v>744</v>
      </c>
      <c r="H30" s="107">
        <f>'Soybeans 2022_2023'!F33</f>
        <v>4864</v>
      </c>
      <c r="I30" s="107">
        <f>'Soybeans 2023_2024'!F33</f>
        <v>6349</v>
      </c>
      <c r="J30" s="107">
        <f>'Soybeans 2024_2025'!F33</f>
        <v>8407</v>
      </c>
      <c r="K30" s="107"/>
      <c r="L30" s="107"/>
    </row>
    <row r="31" spans="2:16" ht="15" customHeight="1" x14ac:dyDescent="0.3">
      <c r="B31" s="20">
        <f>'Soybeans 2019-2020'!B34</f>
        <v>28</v>
      </c>
      <c r="C31" s="105">
        <f>'Soybeans 2025_2026'!C34</f>
        <v>45912</v>
      </c>
      <c r="D31" s="94">
        <v>1379</v>
      </c>
      <c r="E31" s="89">
        <v>531</v>
      </c>
      <c r="F31" s="89">
        <f>'Soybeans 2020_2021'!F34</f>
        <v>1060</v>
      </c>
      <c r="G31" s="107">
        <f>'Soybeans 2021_2022'!F34</f>
        <v>1323</v>
      </c>
      <c r="H31" s="107">
        <f>'Soybeans 2022_2023'!F34</f>
        <v>4981</v>
      </c>
      <c r="I31" s="107">
        <f>'Soybeans 2023_2024'!F34</f>
        <v>8991</v>
      </c>
      <c r="J31" s="107">
        <f>'Soybeans 2024_2025'!F34</f>
        <v>4396</v>
      </c>
      <c r="K31" s="107"/>
      <c r="L31" s="107"/>
    </row>
    <row r="32" spans="2:16" ht="15" customHeight="1" x14ac:dyDescent="0.3">
      <c r="B32" s="20">
        <f>'Soybeans 2019-2020'!B35</f>
        <v>29</v>
      </c>
      <c r="C32" s="105">
        <f>'Soybeans 2025_2026'!C35</f>
        <v>45919</v>
      </c>
      <c r="D32" s="94">
        <v>800</v>
      </c>
      <c r="E32" s="89">
        <v>916</v>
      </c>
      <c r="F32" s="89">
        <f>'Soybeans 2020_2021'!F35</f>
        <v>1413</v>
      </c>
      <c r="G32" s="107">
        <f>'Soybeans 2021_2022'!F35</f>
        <v>1353</v>
      </c>
      <c r="H32" s="107">
        <f>'Soybeans 2022_2023'!F35</f>
        <v>4155</v>
      </c>
      <c r="I32" s="107">
        <f>'Soybeans 2023_2024'!F35</f>
        <v>9487</v>
      </c>
      <c r="J32" s="107">
        <f>'Soybeans 2024_2025'!F35</f>
        <v>4886</v>
      </c>
      <c r="K32" s="107"/>
      <c r="L32" s="107"/>
    </row>
    <row r="33" spans="2:12" ht="15" customHeight="1" x14ac:dyDescent="0.3">
      <c r="B33" s="20">
        <f>'Soybeans 2019-2020'!B36</f>
        <v>30</v>
      </c>
      <c r="C33" s="105">
        <f>'Soybeans 2025_2026'!C36</f>
        <v>45926</v>
      </c>
      <c r="D33" s="94">
        <v>792</v>
      </c>
      <c r="E33" s="89">
        <v>412</v>
      </c>
      <c r="F33" s="89">
        <f>'Soybeans 2020_2021'!F36</f>
        <v>3308</v>
      </c>
      <c r="G33" s="107">
        <f>'Soybeans 2021_2022'!F36</f>
        <v>4980</v>
      </c>
      <c r="H33" s="107">
        <f>'Soybeans 2022_2023'!F36</f>
        <v>2939</v>
      </c>
      <c r="I33" s="107">
        <f>'Soybeans 2023_2024'!F36</f>
        <v>3783</v>
      </c>
      <c r="J33" s="107">
        <f>'Soybeans 2024_2025'!F36</f>
        <v>4979</v>
      </c>
      <c r="K33" s="107"/>
      <c r="L33" s="107"/>
    </row>
    <row r="34" spans="2:12" ht="15" customHeight="1" x14ac:dyDescent="0.3">
      <c r="B34" s="20">
        <f>'Soybeans 2019-2020'!B37</f>
        <v>31</v>
      </c>
      <c r="C34" s="105">
        <f>'Soybeans 2025_2026'!C37</f>
        <v>45933</v>
      </c>
      <c r="D34" s="94">
        <v>7759</v>
      </c>
      <c r="E34" s="89">
        <v>3553</v>
      </c>
      <c r="F34" s="89">
        <f>'Soybeans 2020_2021'!F37</f>
        <v>325</v>
      </c>
      <c r="G34" s="107">
        <f>'Soybeans 2021_2022'!F37</f>
        <v>59</v>
      </c>
      <c r="H34" s="107">
        <f>'Soybeans 2022_2023'!F37</f>
        <v>3512</v>
      </c>
      <c r="I34" s="107">
        <f>'Soybeans 2023_2024'!F37</f>
        <v>4040</v>
      </c>
      <c r="J34" s="107">
        <f>'Soybeans 2024_2025'!F37</f>
        <v>6884</v>
      </c>
      <c r="K34" s="107"/>
      <c r="L34" s="107"/>
    </row>
    <row r="35" spans="2:12" ht="15" customHeight="1" x14ac:dyDescent="0.3">
      <c r="B35" s="20">
        <f>'Soybeans 2019-2020'!B38</f>
        <v>32</v>
      </c>
      <c r="C35" s="105">
        <f>'Soybeans 2025_2026'!C38</f>
        <v>45940</v>
      </c>
      <c r="D35" s="94">
        <v>371</v>
      </c>
      <c r="E35" s="89">
        <v>454</v>
      </c>
      <c r="F35" s="89">
        <f>'Soybeans 2020_2021'!F38</f>
        <v>918</v>
      </c>
      <c r="G35" s="107">
        <f>'Soybeans 2021_2022'!F38</f>
        <v>1137</v>
      </c>
      <c r="H35" s="107">
        <f>'Soybeans 2022_2023'!F38</f>
        <v>1894</v>
      </c>
      <c r="I35" s="107">
        <f>'Soybeans 2023_2024'!F38</f>
        <v>3559</v>
      </c>
      <c r="J35" s="107">
        <f>'Soybeans 2024_2025'!F38</f>
        <v>5472</v>
      </c>
      <c r="K35" s="107"/>
      <c r="L35" s="107"/>
    </row>
    <row r="36" spans="2:12" ht="15" customHeight="1" x14ac:dyDescent="0.3">
      <c r="B36" s="20">
        <v>33</v>
      </c>
      <c r="C36" s="105">
        <f>'Soybeans 2025_2026'!C39</f>
        <v>45947</v>
      </c>
      <c r="D36" s="94">
        <v>697</v>
      </c>
      <c r="E36" s="89">
        <v>740</v>
      </c>
      <c r="F36" s="89">
        <f>'Soybeans 2020_2021'!F39</f>
        <v>725</v>
      </c>
      <c r="G36" s="107">
        <f>'Soybeans 2021_2022'!F39</f>
        <v>506</v>
      </c>
      <c r="H36" s="107">
        <f>'Soybeans 2022_2023'!F39</f>
        <v>2148</v>
      </c>
      <c r="I36" s="107">
        <f>'Soybeans 2023_2024'!F39</f>
        <v>3118</v>
      </c>
      <c r="J36" s="107">
        <f>'Soybeans 2024_2025'!F39</f>
        <v>4483</v>
      </c>
      <c r="K36" s="107"/>
      <c r="L36" s="107"/>
    </row>
    <row r="37" spans="2:12" ht="15" customHeight="1" x14ac:dyDescent="0.3">
      <c r="B37" s="20">
        <v>34</v>
      </c>
      <c r="C37" s="105">
        <f>'Soybeans 2025_2026'!C40</f>
        <v>45954</v>
      </c>
      <c r="D37" s="94">
        <v>641</v>
      </c>
      <c r="E37" s="89">
        <v>387</v>
      </c>
      <c r="F37" s="89">
        <f>'Soybeans 2020_2021'!F40</f>
        <v>301</v>
      </c>
      <c r="G37" s="107">
        <f>'Soybeans 2021_2022'!F40</f>
        <v>760</v>
      </c>
      <c r="H37" s="107">
        <f>'Soybeans 2022_2023'!F40</f>
        <v>1536</v>
      </c>
      <c r="I37" s="107">
        <f>'Soybeans 2023_2024'!F40</f>
        <v>2703</v>
      </c>
      <c r="J37" s="107">
        <f>'Soybeans 2024_2025'!F40</f>
        <v>3158</v>
      </c>
      <c r="K37" s="107"/>
      <c r="L37" s="107"/>
    </row>
    <row r="38" spans="2:12" ht="15" customHeight="1" x14ac:dyDescent="0.3">
      <c r="B38" s="20">
        <f>'Soybeans 2019-2020'!B41</f>
        <v>35</v>
      </c>
      <c r="C38" s="105">
        <f>'Soybeans 2025_2026'!C41</f>
        <v>45961</v>
      </c>
      <c r="D38" s="94">
        <v>3490</v>
      </c>
      <c r="E38" s="89">
        <v>2057</v>
      </c>
      <c r="F38" s="89">
        <f>'Soybeans 2020_2021'!F41</f>
        <v>447</v>
      </c>
      <c r="G38" s="107">
        <f>'Soybeans 2021_2022'!F41</f>
        <v>3183</v>
      </c>
      <c r="H38" s="107">
        <f>'Soybeans 2022_2023'!F41</f>
        <v>4282</v>
      </c>
      <c r="I38" s="107">
        <f>'Soybeans 2023_2024'!F41</f>
        <v>3768</v>
      </c>
      <c r="J38" s="107">
        <f>'Soybeans 2024_2025'!F41</f>
        <v>4906</v>
      </c>
      <c r="K38" s="107"/>
      <c r="L38" s="107"/>
    </row>
    <row r="39" spans="2:12" ht="15" customHeight="1" x14ac:dyDescent="0.3">
      <c r="B39" s="20">
        <f>'Soybeans 2019-2020'!B42</f>
        <v>36</v>
      </c>
      <c r="C39" s="105">
        <f>'Soybeans 2025_2026'!C42</f>
        <v>45968</v>
      </c>
      <c r="D39" s="94">
        <v>121</v>
      </c>
      <c r="E39" s="89">
        <v>114</v>
      </c>
      <c r="F39" s="89">
        <f>'Soybeans 2020_2021'!F42</f>
        <v>290</v>
      </c>
      <c r="G39" s="107">
        <f>'Soybeans 2021_2022'!F42</f>
        <v>221</v>
      </c>
      <c r="H39" s="107">
        <f>'Soybeans 2022_2023'!F42</f>
        <v>2601</v>
      </c>
      <c r="I39" s="107">
        <f>'Soybeans 2023_2024'!F42</f>
        <v>2897</v>
      </c>
      <c r="J39" s="107">
        <f>'Soybeans 2024_2025'!F42</f>
        <v>1994</v>
      </c>
      <c r="K39" s="107"/>
      <c r="L39" s="107"/>
    </row>
    <row r="40" spans="2:12" ht="15" customHeight="1" x14ac:dyDescent="0.3">
      <c r="B40" s="20">
        <f>'Soybeans 2019-2020'!B43</f>
        <v>37</v>
      </c>
      <c r="C40" s="105">
        <f>'Soybeans 2025_2026'!C43</f>
        <v>45975</v>
      </c>
      <c r="D40" s="94">
        <v>527</v>
      </c>
      <c r="E40" s="89">
        <v>313</v>
      </c>
      <c r="F40" s="89">
        <f>'Soybeans 2020_2021'!F43</f>
        <v>321</v>
      </c>
      <c r="G40" s="107">
        <f>'Soybeans 2021_2022'!F43</f>
        <v>248</v>
      </c>
      <c r="H40" s="107">
        <f>'Soybeans 2022_2023'!F43</f>
        <v>1670</v>
      </c>
      <c r="I40" s="107">
        <f>'Soybeans 2023_2024'!F43</f>
        <v>1228</v>
      </c>
      <c r="J40" s="107">
        <f>'Soybeans 2024_2025'!F43</f>
        <v>3271</v>
      </c>
      <c r="K40" s="107"/>
      <c r="L40" s="107"/>
    </row>
    <row r="41" spans="2:12" ht="15" customHeight="1" x14ac:dyDescent="0.3">
      <c r="B41" s="20">
        <f>'Soybeans 2019-2020'!B44</f>
        <v>38</v>
      </c>
      <c r="C41" s="105">
        <f>'Soybeans 2025_2026'!C44</f>
        <v>45982</v>
      </c>
      <c r="D41" s="94">
        <v>453</v>
      </c>
      <c r="E41" s="89">
        <v>458</v>
      </c>
      <c r="F41" s="89">
        <f>'Soybeans 2020_2021'!F44</f>
        <v>190</v>
      </c>
      <c r="G41" s="107">
        <f>'Soybeans 2021_2022'!F44</f>
        <v>627</v>
      </c>
      <c r="H41" s="107">
        <f>'Soybeans 2022_2023'!F44</f>
        <v>1531</v>
      </c>
      <c r="I41" s="107">
        <f>'Soybeans 2023_2024'!F44</f>
        <v>1399</v>
      </c>
      <c r="J41" s="107">
        <f>'Soybeans 2024_2025'!F44</f>
        <v>3929</v>
      </c>
      <c r="K41" s="107"/>
      <c r="L41" s="107"/>
    </row>
    <row r="42" spans="2:12" ht="15" customHeight="1" x14ac:dyDescent="0.3">
      <c r="B42" s="20">
        <f>'Soybeans 2019-2020'!B45</f>
        <v>39</v>
      </c>
      <c r="C42" s="105">
        <f>'Soybeans 2025_2026'!C45</f>
        <v>45989</v>
      </c>
      <c r="D42" s="94">
        <v>540</v>
      </c>
      <c r="E42" s="89">
        <v>263</v>
      </c>
      <c r="F42" s="89">
        <f>'Soybeans 2020_2021'!F45</f>
        <v>1407</v>
      </c>
      <c r="G42" s="107">
        <f>'Soybeans 2021_2022'!F45</f>
        <v>5013</v>
      </c>
      <c r="H42" s="107">
        <f>'Soybeans 2022_2023'!F45</f>
        <v>1512</v>
      </c>
      <c r="I42" s="107">
        <f>'Soybeans 2023_2024'!F45</f>
        <v>2299</v>
      </c>
      <c r="J42" s="107">
        <f>'Soybeans 2024_2025'!F45</f>
        <v>3715</v>
      </c>
      <c r="K42" s="107"/>
      <c r="L42" s="107"/>
    </row>
    <row r="43" spans="2:12" ht="15" customHeight="1" x14ac:dyDescent="0.3">
      <c r="B43" s="20">
        <f>'Soybeans 2019-2020'!B46</f>
        <v>40</v>
      </c>
      <c r="C43" s="105">
        <f>'Soybeans 2025_2026'!C46</f>
        <v>45996</v>
      </c>
      <c r="D43" s="94">
        <v>2850</v>
      </c>
      <c r="E43" s="89">
        <v>756</v>
      </c>
      <c r="F43" s="89">
        <f>'Soybeans 2020_2021'!F46</f>
        <v>490</v>
      </c>
      <c r="G43" s="107">
        <f>'Soybeans 2021_2022'!F46</f>
        <v>199</v>
      </c>
      <c r="H43" s="107">
        <f>'Soybeans 2022_2023'!F46</f>
        <v>963</v>
      </c>
      <c r="I43" s="107">
        <f>'Soybeans 2023_2024'!F46</f>
        <v>2793</v>
      </c>
      <c r="J43" s="107">
        <f>'Soybeans 2024_2025'!F46</f>
        <v>3131</v>
      </c>
      <c r="K43" s="107"/>
      <c r="L43" s="107"/>
    </row>
    <row r="44" spans="2:12" ht="15" customHeight="1" x14ac:dyDescent="0.3">
      <c r="B44" s="20">
        <f>'Soybeans 2019-2020'!B47</f>
        <v>41</v>
      </c>
      <c r="C44" s="105">
        <f>'Soybeans 2025_2026'!C47</f>
        <v>46003</v>
      </c>
      <c r="D44" s="94">
        <v>593</v>
      </c>
      <c r="E44" s="89">
        <v>201</v>
      </c>
      <c r="F44" s="89">
        <f>'Soybeans 2020_2021'!F47</f>
        <v>522</v>
      </c>
      <c r="G44" s="107">
        <f>'Soybeans 2021_2022'!F47</f>
        <v>989</v>
      </c>
      <c r="H44" s="107">
        <f>'Soybeans 2022_2023'!F47</f>
        <v>1775</v>
      </c>
      <c r="I44" s="107">
        <f>'Soybeans 2023_2024'!F47</f>
        <v>2845</v>
      </c>
      <c r="J44" s="107">
        <f>'Soybeans 2024_2025'!F47</f>
        <v>2431</v>
      </c>
      <c r="K44" s="107"/>
      <c r="L44" s="107"/>
    </row>
    <row r="45" spans="2:12" ht="15" customHeight="1" x14ac:dyDescent="0.3">
      <c r="B45" s="20">
        <f>'Soybeans 2019-2020'!B48</f>
        <v>42</v>
      </c>
      <c r="C45" s="105">
        <f>'Soybeans 2025_2026'!C48</f>
        <v>46010</v>
      </c>
      <c r="D45" s="94">
        <v>819</v>
      </c>
      <c r="E45" s="89">
        <v>255</v>
      </c>
      <c r="F45" s="89">
        <f>'Soybeans 2020_2021'!F48</f>
        <v>923</v>
      </c>
      <c r="G45" s="107">
        <f>'Soybeans 2021_2022'!F48</f>
        <v>1126</v>
      </c>
      <c r="H45" s="107">
        <f>'Soybeans 2022_2023'!F48</f>
        <v>2862</v>
      </c>
      <c r="I45" s="107">
        <f>'Soybeans 2023_2024'!F48</f>
        <v>1489</v>
      </c>
      <c r="J45" s="107">
        <f>'Soybeans 2024_2025'!F48</f>
        <v>3403</v>
      </c>
      <c r="K45" s="107"/>
      <c r="L45" s="107"/>
    </row>
    <row r="46" spans="2:12" ht="15" customHeight="1" x14ac:dyDescent="0.3">
      <c r="B46" s="20">
        <f>'Soybeans 2019-2020'!B49</f>
        <v>43</v>
      </c>
      <c r="C46" s="105">
        <f>'Soybeans 2025_2026'!C49</f>
        <v>46017</v>
      </c>
      <c r="D46" s="94">
        <v>1278</v>
      </c>
      <c r="E46" s="89">
        <v>244</v>
      </c>
      <c r="F46" s="89">
        <f>'Soybeans 2020_2021'!F49</f>
        <v>253</v>
      </c>
      <c r="G46" s="107">
        <f>'Soybeans 2021_2022'!F49</f>
        <v>1373</v>
      </c>
      <c r="H46" s="107">
        <f>'Soybeans 2022_2023'!F49</f>
        <v>2716</v>
      </c>
      <c r="I46" s="107">
        <f>'Soybeans 2023_2024'!F49</f>
        <v>1596</v>
      </c>
      <c r="J46" s="107">
        <f>'Soybeans 2024_2025'!F49</f>
        <v>2073</v>
      </c>
      <c r="K46" s="107"/>
      <c r="L46" s="107"/>
    </row>
    <row r="47" spans="2:12" ht="15" customHeight="1" x14ac:dyDescent="0.3">
      <c r="B47" s="95">
        <f>'Soybeans 2019-2020'!B50</f>
        <v>44</v>
      </c>
      <c r="C47" s="105">
        <f>'Soybeans 2025_2026'!C50</f>
        <v>46024</v>
      </c>
      <c r="D47" s="94">
        <v>-115</v>
      </c>
      <c r="E47" s="89">
        <v>909</v>
      </c>
      <c r="F47" s="89">
        <f>'Soybeans 2020_2021'!F50</f>
        <v>49</v>
      </c>
      <c r="G47" s="107">
        <f>'Soybeans 2021_2022'!F50</f>
        <v>4878</v>
      </c>
      <c r="H47" s="107">
        <f>'Soybeans 2022_2023'!F50</f>
        <v>1165</v>
      </c>
      <c r="I47" s="107">
        <f>'Soybeans 2023_2024'!F50</f>
        <v>929</v>
      </c>
      <c r="J47" s="107">
        <f>'Soybeans 2024_2025'!F50</f>
        <v>567</v>
      </c>
      <c r="K47" s="107"/>
      <c r="L47" s="107"/>
    </row>
    <row r="48" spans="2:12" ht="15" customHeight="1" x14ac:dyDescent="0.3">
      <c r="B48" s="20">
        <f>'Soybeans 2019-2020'!B51</f>
        <v>45</v>
      </c>
      <c r="C48" s="105">
        <f>'Soybeans 2025_2026'!C51</f>
        <v>46031</v>
      </c>
      <c r="D48" s="94">
        <v>258</v>
      </c>
      <c r="E48" s="89">
        <v>32</v>
      </c>
      <c r="F48" s="89">
        <f>'Soybeans 2020_2021'!F51</f>
        <v>1302</v>
      </c>
      <c r="G48" s="107">
        <f>'Soybeans 2021_2022'!F51</f>
        <v>1034</v>
      </c>
      <c r="H48" s="107">
        <f>'Soybeans 2022_2023'!F51</f>
        <v>1512</v>
      </c>
      <c r="I48" s="107">
        <f>'Soybeans 2023_2024'!F51</f>
        <v>2394</v>
      </c>
      <c r="J48" s="107">
        <f>'Soybeans 2024_2025'!F51</f>
        <v>165</v>
      </c>
      <c r="K48" s="107"/>
      <c r="L48" s="107"/>
    </row>
    <row r="49" spans="2:12" ht="15" customHeight="1" x14ac:dyDescent="0.3">
      <c r="B49" s="20">
        <f>'Soybeans 2019-2020'!B52</f>
        <v>46</v>
      </c>
      <c r="C49" s="105">
        <f>'Soybeans 2025_2026'!C52</f>
        <v>46038</v>
      </c>
      <c r="D49" s="94">
        <v>982</v>
      </c>
      <c r="E49" s="89">
        <v>718</v>
      </c>
      <c r="F49" s="89">
        <f>'Soybeans 2020_2021'!F52</f>
        <v>1667</v>
      </c>
      <c r="G49" s="107">
        <f>'Soybeans 2021_2022'!F52</f>
        <v>2103</v>
      </c>
      <c r="H49" s="107">
        <f>'Soybeans 2022_2023'!F52</f>
        <v>3424</v>
      </c>
      <c r="I49" s="107">
        <f>'Soybeans 2023_2024'!F52</f>
        <v>2378</v>
      </c>
      <c r="J49" s="107">
        <f>'Soybeans 2024_2025'!F52</f>
        <v>2427</v>
      </c>
      <c r="K49" s="107"/>
      <c r="L49" s="107"/>
    </row>
    <row r="50" spans="2:12" ht="15" customHeight="1" x14ac:dyDescent="0.3">
      <c r="B50" s="20">
        <f>'Soybeans 2019-2020'!B53</f>
        <v>47</v>
      </c>
      <c r="C50" s="105">
        <f>'Soybeans 2025_2026'!C53</f>
        <v>46045</v>
      </c>
      <c r="D50" s="94">
        <v>1508</v>
      </c>
      <c r="E50" s="89">
        <v>1256</v>
      </c>
      <c r="F50" s="89">
        <f>'Soybeans 2020_2021'!F53</f>
        <v>1407</v>
      </c>
      <c r="G50" s="107">
        <f>'Soybeans 2021_2022'!F53</f>
        <v>1356</v>
      </c>
      <c r="H50" s="107">
        <f>'Soybeans 2022_2023'!F53</f>
        <v>3767</v>
      </c>
      <c r="I50" s="107">
        <f>'Soybeans 2023_2024'!F53</f>
        <v>3125</v>
      </c>
      <c r="J50" s="107">
        <f>'Soybeans 2024_2025'!F53</f>
        <v>3790</v>
      </c>
      <c r="K50" s="107"/>
      <c r="L50" s="107"/>
    </row>
    <row r="51" spans="2:12" ht="15" customHeight="1" x14ac:dyDescent="0.3">
      <c r="B51" s="20">
        <f>'Soybeans 2019-2020'!B54</f>
        <v>48</v>
      </c>
      <c r="C51" s="105">
        <f>'Soybeans 2025_2026'!C54</f>
        <v>46052</v>
      </c>
      <c r="D51" s="94">
        <v>3587</v>
      </c>
      <c r="E51" s="89">
        <v>1078</v>
      </c>
      <c r="F51" s="89">
        <f>'Soybeans 2020_2021'!F54</f>
        <v>2149</v>
      </c>
      <c r="G51" s="107">
        <f>'Soybeans 2021_2022'!F54</f>
        <v>4566</v>
      </c>
      <c r="H51" s="107">
        <f>'Soybeans 2022_2023'!F54</f>
        <v>5459</v>
      </c>
      <c r="I51" s="107">
        <f>'Soybeans 2023_2024'!F54</f>
        <v>2686</v>
      </c>
      <c r="J51" s="107">
        <f>'Soybeans 2024_2025'!F54</f>
        <v>5315</v>
      </c>
      <c r="K51" s="107"/>
      <c r="L51" s="107"/>
    </row>
    <row r="52" spans="2:12" ht="15" customHeight="1" x14ac:dyDescent="0.3">
      <c r="B52" s="20">
        <f>'Soybeans 2019-2020'!B55</f>
        <v>49</v>
      </c>
      <c r="C52" s="105">
        <f>'Soybeans 2025_2026'!C55</f>
        <v>46059</v>
      </c>
      <c r="D52" s="94">
        <v>514</v>
      </c>
      <c r="E52" s="89">
        <v>2938</v>
      </c>
      <c r="F52" s="89">
        <f>'Soybeans 2020_2021'!F55</f>
        <v>703</v>
      </c>
      <c r="G52" s="107">
        <f>'Soybeans 2021_2022'!F55</f>
        <v>721</v>
      </c>
      <c r="H52" s="107">
        <f>'Soybeans 2022_2023'!F55</f>
        <v>2888</v>
      </c>
      <c r="I52" s="107">
        <f>'Soybeans 2023_2024'!F55</f>
        <v>2989</v>
      </c>
      <c r="J52" s="107">
        <f>'Soybeans 2024_2025'!F55</f>
        <v>2628</v>
      </c>
      <c r="K52" s="107"/>
      <c r="L52" s="107"/>
    </row>
    <row r="53" spans="2:12" ht="15" customHeight="1" x14ac:dyDescent="0.3">
      <c r="B53" s="20">
        <f>'Soybeans 2019-2020'!B56</f>
        <v>50</v>
      </c>
      <c r="C53" s="105">
        <f>'Soybeans 2025_2026'!C56</f>
        <v>46066</v>
      </c>
      <c r="D53" s="94">
        <v>997</v>
      </c>
      <c r="E53" s="89">
        <v>865</v>
      </c>
      <c r="F53" s="89">
        <f>'Soybeans 2020_2021'!F56</f>
        <v>904</v>
      </c>
      <c r="G53" s="107">
        <f>'Soybeans 2021_2022'!F56</f>
        <v>2739</v>
      </c>
      <c r="H53" s="107">
        <f>'Soybeans 2022_2023'!F56</f>
        <v>2466</v>
      </c>
      <c r="I53" s="107">
        <f>'Soybeans 2023_2024'!F56</f>
        <v>1953</v>
      </c>
      <c r="J53" s="107">
        <f>'Soybeans 2024_2025'!F56</f>
        <v>1666</v>
      </c>
      <c r="K53" s="107"/>
      <c r="L53" s="107"/>
    </row>
    <row r="54" spans="2:12" ht="15" customHeight="1" x14ac:dyDescent="0.3">
      <c r="B54" s="20">
        <f>'Soybeans 2019-2020'!B57</f>
        <v>51</v>
      </c>
      <c r="C54" s="105">
        <f>'Soybeans 2025_2026'!C57</f>
        <v>46073</v>
      </c>
      <c r="D54" s="94">
        <v>1208</v>
      </c>
      <c r="E54" s="89">
        <v>722</v>
      </c>
      <c r="F54" s="89">
        <f>'Soybeans 2020_2021'!F57</f>
        <v>429</v>
      </c>
      <c r="G54" s="107">
        <f>'Soybeans 2021_2022'!F57</f>
        <v>1466</v>
      </c>
      <c r="H54" s="107">
        <f>'Soybeans 2022_2023'!F57</f>
        <v>1368</v>
      </c>
      <c r="I54" s="107">
        <f>'Soybeans 2023_2024'!F57</f>
        <v>3879</v>
      </c>
      <c r="J54" s="107">
        <f>'Soybeans 2024_2025'!F57</f>
        <v>2335</v>
      </c>
      <c r="K54" s="107"/>
      <c r="L54" s="107"/>
    </row>
    <row r="55" spans="2:12" ht="15" customHeight="1" x14ac:dyDescent="0.3">
      <c r="B55" s="20">
        <f>'Soybeans 2019-2020'!B58</f>
        <v>52</v>
      </c>
      <c r="C55" s="105">
        <f>'Soybeans 2025_2026'!C58</f>
        <v>46080</v>
      </c>
      <c r="D55" s="94">
        <v>2975</v>
      </c>
      <c r="E55" s="89">
        <v>800</v>
      </c>
      <c r="F55" s="89"/>
      <c r="G55" s="107">
        <f>'Soybeans 2021_2022'!F58</f>
        <v>1575</v>
      </c>
      <c r="H55" s="107">
        <f>'Soybeans 2022_2023'!F58</f>
        <v>2496</v>
      </c>
      <c r="I55" s="107">
        <f>'Soybeans 2023_2024'!F58</f>
        <v>2605</v>
      </c>
      <c r="J55" s="107">
        <f>'Soybeans 2024_2025'!F58</f>
        <v>791</v>
      </c>
      <c r="K55" s="107"/>
      <c r="L55" s="107"/>
    </row>
    <row r="56" spans="2:12" ht="15" customHeight="1" x14ac:dyDescent="0.3">
      <c r="B56" s="20">
        <v>53</v>
      </c>
      <c r="C56" s="50"/>
      <c r="D56" s="97"/>
      <c r="E56" s="98">
        <v>1876</v>
      </c>
      <c r="F56" s="98"/>
      <c r="G56" s="98"/>
      <c r="H56" s="98"/>
      <c r="I56" s="98"/>
      <c r="J56" s="107">
        <f>'Soybeans 2024_2025'!F59</f>
        <v>1440</v>
      </c>
      <c r="K56" s="107"/>
      <c r="L56" s="107"/>
    </row>
    <row r="57" spans="2:12" ht="14.4" x14ac:dyDescent="0.3">
      <c r="B57" s="52" t="s">
        <v>19</v>
      </c>
      <c r="C57" s="99"/>
      <c r="D57" s="54">
        <v>1540000</v>
      </c>
      <c r="E57" s="65">
        <v>1170345</v>
      </c>
      <c r="F57" s="65">
        <v>1245500</v>
      </c>
      <c r="G57" s="65">
        <v>1897000</v>
      </c>
      <c r="H57" s="65">
        <v>2230000</v>
      </c>
      <c r="I57" s="65">
        <v>2770000</v>
      </c>
      <c r="J57" s="65">
        <v>1778790</v>
      </c>
      <c r="K57" s="65">
        <v>1778790</v>
      </c>
      <c r="L57" s="65">
        <f>AVERAGE(E57:I57)</f>
        <v>1862569</v>
      </c>
    </row>
    <row r="58" spans="2:12" ht="14.25" customHeight="1" x14ac:dyDescent="0.3">
      <c r="B58" s="61" t="s">
        <v>25</v>
      </c>
      <c r="C58" s="53"/>
      <c r="D58" s="84">
        <v>38000</v>
      </c>
      <c r="E58" s="69">
        <v>35000</v>
      </c>
      <c r="F58" s="69">
        <v>30000</v>
      </c>
      <c r="G58" s="69">
        <v>35000</v>
      </c>
      <c r="H58" s="69">
        <v>42000</v>
      </c>
      <c r="I58" s="69">
        <v>0</v>
      </c>
      <c r="J58" s="69">
        <v>46000</v>
      </c>
      <c r="K58" s="69">
        <v>46000</v>
      </c>
      <c r="L58" s="65">
        <f>AVERAGE(E58:I58)</f>
        <v>28400</v>
      </c>
    </row>
    <row r="59" spans="2:12" ht="14.25" customHeight="1" x14ac:dyDescent="0.3">
      <c r="B59" s="62" t="s">
        <v>24</v>
      </c>
      <c r="C59" s="55"/>
      <c r="D59" s="85">
        <f>D57-D58</f>
        <v>1502000</v>
      </c>
      <c r="E59" s="90">
        <f>E57-E58</f>
        <v>1135345</v>
      </c>
      <c r="F59" s="90">
        <f>F57-F58</f>
        <v>1215500</v>
      </c>
      <c r="G59" s="90">
        <v>1858450</v>
      </c>
      <c r="H59" s="90">
        <f>H57-H58</f>
        <v>2188000</v>
      </c>
      <c r="I59" s="90">
        <f>I57-I58</f>
        <v>2770000</v>
      </c>
      <c r="J59" s="90">
        <f>J57-J58</f>
        <v>1732790</v>
      </c>
      <c r="K59" s="90">
        <f>K57-K58</f>
        <v>1732790</v>
      </c>
      <c r="L59" s="90">
        <f>L57-L58</f>
        <v>1834169</v>
      </c>
    </row>
    <row r="60" spans="2:12" ht="12.6" thickBot="1" x14ac:dyDescent="0.3">
      <c r="B60" s="37"/>
      <c r="C60" s="38"/>
      <c r="D60" s="86"/>
      <c r="E60" s="91"/>
      <c r="F60" s="91"/>
      <c r="G60" s="91"/>
      <c r="H60" s="91"/>
      <c r="I60" s="91"/>
      <c r="J60" s="91"/>
      <c r="K60" s="91"/>
      <c r="L60" s="91"/>
    </row>
    <row r="61" spans="2:12" ht="18" thickBot="1" x14ac:dyDescent="0.4">
      <c r="B61" s="51" t="s">
        <v>23</v>
      </c>
      <c r="C61" s="71"/>
      <c r="D61" s="49" t="s">
        <v>33</v>
      </c>
      <c r="E61" s="68" t="s">
        <v>49</v>
      </c>
      <c r="F61" s="109" t="s">
        <v>48</v>
      </c>
      <c r="G61" s="109" t="s">
        <v>50</v>
      </c>
      <c r="H61" s="109" t="s">
        <v>52</v>
      </c>
      <c r="I61" s="109" t="s">
        <v>51</v>
      </c>
      <c r="J61" s="109" t="s">
        <v>55</v>
      </c>
      <c r="K61" s="109" t="s">
        <v>55</v>
      </c>
      <c r="L61" s="109" t="s">
        <v>51</v>
      </c>
    </row>
    <row r="62" spans="2:12" ht="15" thickBot="1" x14ac:dyDescent="0.35">
      <c r="B62" s="48" t="s">
        <v>35</v>
      </c>
      <c r="C62" s="72"/>
      <c r="D62" s="96">
        <f t="shared" ref="D62:I62" si="0">SUM(D4:D27)</f>
        <v>1460825</v>
      </c>
      <c r="E62" s="96">
        <f t="shared" si="0"/>
        <v>1105132</v>
      </c>
      <c r="F62" s="96">
        <f t="shared" si="0"/>
        <v>1192410</v>
      </c>
      <c r="G62" s="96">
        <f t="shared" si="0"/>
        <v>1813290</v>
      </c>
      <c r="H62" s="96">
        <f t="shared" si="0"/>
        <v>2106148</v>
      </c>
      <c r="I62" s="96">
        <f t="shared" si="0"/>
        <v>2625254</v>
      </c>
      <c r="J62" s="96">
        <f>SUM(J4:J31)</f>
        <v>1728992</v>
      </c>
      <c r="K62" s="96">
        <f>SUM(K4:K31)</f>
        <v>11826</v>
      </c>
      <c r="L62" s="96">
        <f>SUM(L4:L31)</f>
        <v>39708</v>
      </c>
    </row>
    <row r="63" spans="2:12" ht="15" thickTop="1" x14ac:dyDescent="0.3">
      <c r="B63" s="76"/>
      <c r="C63" s="75"/>
      <c r="D63" s="87"/>
      <c r="E63" s="92"/>
      <c r="F63" s="92"/>
      <c r="G63" s="92"/>
      <c r="H63" s="92"/>
      <c r="I63" s="92"/>
      <c r="J63" s="92"/>
      <c r="K63" s="92"/>
      <c r="L63" s="92"/>
    </row>
    <row r="64" spans="2:12" ht="15" thickBot="1" x14ac:dyDescent="0.35">
      <c r="B64" s="52" t="s">
        <v>36</v>
      </c>
      <c r="C64" s="70"/>
      <c r="D64" s="66">
        <f t="shared" ref="D64:I64" si="1">D62/D59</f>
        <v>0.97258655126498006</v>
      </c>
      <c r="E64" s="66">
        <f t="shared" si="1"/>
        <v>0.97338870563573188</v>
      </c>
      <c r="F64" s="66">
        <f t="shared" si="1"/>
        <v>0.98100370218017274</v>
      </c>
      <c r="G64" s="66">
        <f t="shared" si="1"/>
        <v>0.97570018025774163</v>
      </c>
      <c r="H64" s="66">
        <f t="shared" si="1"/>
        <v>0.96259049360146254</v>
      </c>
      <c r="I64" s="66">
        <f t="shared" si="1"/>
        <v>0.9477451263537906</v>
      </c>
      <c r="J64" s="66">
        <f>J62/J59</f>
        <v>0.99780815909602438</v>
      </c>
      <c r="K64" s="66">
        <f>K62/K59</f>
        <v>6.8248316299147618E-3</v>
      </c>
      <c r="L64" s="66">
        <f>AVERAGE(F64:J64)</f>
        <v>0.97296953229783834</v>
      </c>
    </row>
    <row r="65" spans="2:12" ht="15" customHeight="1" x14ac:dyDescent="0.3">
      <c r="B65" s="63" t="s">
        <v>20</v>
      </c>
      <c r="C65" s="64"/>
      <c r="D65" s="64"/>
      <c r="E65" s="88"/>
      <c r="F65" s="88"/>
      <c r="G65" s="88"/>
      <c r="H65" s="88"/>
      <c r="I65" s="88"/>
      <c r="J65" s="88"/>
      <c r="K65" s="88"/>
      <c r="L65" s="88"/>
    </row>
    <row r="66" spans="2:12" ht="15" customHeight="1" x14ac:dyDescent="0.3">
      <c r="B66" s="144" t="s">
        <v>21</v>
      </c>
      <c r="C66" s="145"/>
      <c r="E66" s="83"/>
      <c r="F66" s="83"/>
      <c r="G66" s="83"/>
      <c r="H66" s="83"/>
      <c r="I66" s="83"/>
      <c r="J66" s="83"/>
      <c r="K66" s="83"/>
      <c r="L66" s="83"/>
    </row>
    <row r="67" spans="2:12" ht="15.75" customHeight="1" thickBot="1" x14ac:dyDescent="0.35">
      <c r="B67" s="146" t="s">
        <v>22</v>
      </c>
      <c r="C67" s="147"/>
      <c r="D67" s="41"/>
      <c r="E67" s="93"/>
      <c r="F67" s="93"/>
      <c r="G67" s="93"/>
      <c r="H67" s="93"/>
      <c r="I67" s="93"/>
      <c r="J67" s="93"/>
      <c r="K67" s="93"/>
      <c r="L67" s="93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  <row r="75" spans="2:12" x14ac:dyDescent="0.2">
      <c r="D75" s="110"/>
      <c r="E75" s="110"/>
      <c r="F75" s="110"/>
      <c r="G75" s="111"/>
      <c r="H75" s="111"/>
      <c r="I75" s="111"/>
      <c r="J75" s="111"/>
      <c r="K75" s="111"/>
    </row>
    <row r="76" spans="2:12" x14ac:dyDescent="0.2">
      <c r="E76" s="102"/>
      <c r="F76" s="5"/>
      <c r="G76" s="5"/>
      <c r="H76" s="5"/>
      <c r="I76" s="5"/>
      <c r="J76" s="5"/>
      <c r="K76" s="5"/>
    </row>
    <row r="77" spans="2:12" x14ac:dyDescent="0.2">
      <c r="D77" s="101"/>
      <c r="E77" s="101"/>
      <c r="F77" s="101"/>
      <c r="G77" s="5"/>
      <c r="H77" s="5"/>
      <c r="I77" s="5"/>
      <c r="J77" s="5"/>
      <c r="K77" s="5"/>
    </row>
    <row r="79" spans="2:12" x14ac:dyDescent="0.2">
      <c r="F79" s="102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DCBBA1-3C7A-4ED6-B080-4AF2CA34B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Soybeans 2025_2026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2025-03-26T11:41:00Z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