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92453028-8C7D-41F1-BA00-611602BC84BD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3" l="1"/>
  <c r="X65" i="3"/>
  <c r="X60" i="3"/>
  <c r="X59" i="3"/>
  <c r="X58" i="3"/>
  <c r="X57" i="3"/>
  <c r="X56" i="3"/>
  <c r="D4" i="25"/>
  <c r="X36" i="3"/>
  <c r="X33" i="3"/>
  <c r="X30" i="3"/>
  <c r="X23" i="3"/>
  <c r="E24" i="3" s="1"/>
  <c r="X32" i="3"/>
  <c r="X35" i="3"/>
  <c r="X46" i="3"/>
  <c r="X43" i="3"/>
  <c r="X44" i="3"/>
  <c r="X42" i="3"/>
  <c r="X31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X69" i="3" l="1"/>
  <c r="B18" i="25"/>
  <c r="B16" i="25"/>
  <c r="B17" i="25" s="1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<sst xmlns="http://schemas.openxmlformats.org/spreadsheetml/2006/main" count="382" uniqueCount="173">
  <si>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</si>
  <si>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</si>
  <si>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</si>
  <si>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</si>
  <si>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</si>
  <si>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</si>
  <si>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</si>
  <si>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</si>
  <si>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</si>
  <si>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</si>
  <si>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</si>
  <si>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</si>
  <si>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</si>
  <si>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</si>
  <si>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</si>
  <si>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</si>
  <si>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</si>
  <si>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</si>
  <si>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</si>
  <si>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</si>
  <si>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</si>
  <si>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</si>
  <si>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</si>
  <si>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</si>
  <si>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</si>
  <si>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</si>
  <si>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</si>
  <si>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</si>
  <si>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</si>
  <si>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</si>
  <si>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</si>
  <si>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</si>
  <si>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</si>
  <si>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</si>
  <si>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</si>
  <si>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</si>
  <si>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</si>
  <si>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</si>
  <si>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</si>
  <si>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</si>
  <si>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</si>
  <si>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</si>
  <si>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</si>
  <si>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</si>
  <si>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</si>
  <si>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</si>
  <si>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</si>
  <si>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</si>
  <si>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</si>
  <si>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</si>
  <si>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</si>
  <si>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</si>
  <si>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</si>
  <si>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</si>
  <si>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</si>
  <si>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</si>
  <si>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</si>
  <si>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</si>
  <si>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</si>
  <si>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</si>
  <si>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</si>
  <si>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</si>
  <si>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</si>
  <si>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</si>
  <si>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</si>
  <si>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</si>
  <si>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</si>
  <si>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</si>
  <si>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</si>
  <si>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</si>
  <si>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</si>
  <si>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</si>
  <si>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</si>
  <si>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</si>
  <si>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</si>
  <si>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</si>
  <si>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</si>
  <si>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</si>
  <si>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</si>
  <si>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</si>
  <si>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</si>
  <si>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</si>
  <si>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</si>
  <si>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</si>
  <si>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</si>
  <si>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</si>
  <si>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</si>
  <si>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</si>
  <si>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</si>
  <si>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</si>
  <si>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</si>
  <si>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</si>
  <si>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</si>
  <si>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</si>
  <si>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</si>
  <si>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</si>
  <si>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</si>
  <si>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</si>
  <si>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</si>
  <si>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</si>
  <si>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</si>
  <si>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</si>
  <si>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</si>
  <si>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</si>
  <si>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</si>
  <si>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</si>
  <si>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</si>
  <si>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</si>
  <si>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</si>
  <si>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</si>
  <si>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</si>
  <si>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</si>
  <si>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</si>
  <si>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</si>
  <si>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</si>
  <si>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</si>
  <si>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</si>
  <si>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</si>
  <si>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</si>
  <si>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</si>
  <si>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</si>
  <si>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</si>
  <si>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</si>
  <si>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</si>
  <si>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</si>
  <si>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</si>
  <si>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</si>
  <si>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</si>
  <si>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</si>
  <si>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</si>
  <si>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</si>
  <si>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</si>
  <si>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</si>
  <si>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</si>
  <si>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</si>
  <si>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</si>
  <si>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</si>
  <si>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</si>
  <si>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</si>
  <si>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</si>
  <si>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</si>
  <si>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</si>
  <si>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</si>
  <si>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</si>
  <si>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</si>
  <si>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</si>
  <si>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</si>
  <si>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</si>
  <si>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</si>
  <si>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</si>
  <si>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</si>
  <si>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</si>
  <si>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</si>
  <si>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</si>
  <si>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</si>
  <si>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</si>
  <si>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</si>
  <si>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</si>
  <si>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</si>
  <si>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</si>
  <si>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</si>
  <si>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*Total</t>
  </si>
  <si>
    <t>21 Jun - 27 Jun 2025</t>
  </si>
  <si>
    <t>28 Jun - 04 Jul 2025</t>
  </si>
  <si>
    <t>05 Jul - 11 Jul 2025</t>
  </si>
  <si>
    <t>12 Jul - 18 Jul 2025</t>
  </si>
  <si>
    <t>19 Jul - 25 Jul 2025</t>
  </si>
  <si>
    <t>26 Jul - 01 Aug 2025</t>
  </si>
  <si>
    <t>02 Aug - 08 Aug 2025</t>
  </si>
  <si>
    <t>09 Aug - 15 Aug 2025</t>
  </si>
  <si>
    <t>16 Aug - 22 Aug 2025</t>
  </si>
  <si>
    <t>23 Aug - 29 Aug 2025</t>
  </si>
  <si>
    <t>30 Aug - 05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</si>
</sst>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2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165" fontId="3" fillId="0" borderId="37" xfId="1" applyNumberFormat="1" applyFont="1" applyFill="1" applyBorder="1"/>
    <xf numFmtId="165" fontId="3" fillId="0" borderId="0" xfId="1" applyNumberFormat="1" applyFont="1" applyFill="1" applyBorder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1" defaultTableStyle="TableStyleMedium9" defaultPivotStyle="PivotStyleLight16">
    <tableStyle name="Invisible" pivot="0" table="0" count="0" xr9:uid="{F44A14F3-935A-4DF4-BC9C-09C0434657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107884</c:v>
                </c:pt>
                <c:pt idx="4">
                  <c:v>135876</c:v>
                </c:pt>
                <c:pt idx="5">
                  <c:v>51437</c:v>
                </c:pt>
                <c:pt idx="6">
                  <c:v>397557</c:v>
                </c:pt>
                <c:pt idx="8">
                  <c:v>27404</c:v>
                </c:pt>
                <c:pt idx="9">
                  <c:v>443863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1499666910568219"/>
          <c:y val="2.0924657145129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dLbl>
              <c:idx val="19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4326595097942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44C-42E2-AFF5-1C9B35FA76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107884</c:v>
                </c:pt>
                <c:pt idx="4">
                  <c:v>135876</c:v>
                </c:pt>
                <c:pt idx="5">
                  <c:v>51437</c:v>
                </c:pt>
                <c:pt idx="6">
                  <c:v>397557</c:v>
                </c:pt>
                <c:pt idx="8">
                  <c:v>27404</c:v>
                </c:pt>
                <c:pt idx="9">
                  <c:v>443863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data'!$X$55:$X$69</c:f>
              <c:numCache>
                <c:formatCode>_ * #\ ##0_ ;_ * \-#\ ##0_ ;_ * "-"??_ ;_ @_ </c:formatCode>
                <c:ptCount val="15"/>
                <c:pt idx="1">
                  <c:v>69</c:v>
                </c:pt>
                <c:pt idx="2">
                  <c:v>7671</c:v>
                </c:pt>
                <c:pt idx="3">
                  <c:v>68252</c:v>
                </c:pt>
                <c:pt idx="4">
                  <c:v>24736</c:v>
                </c:pt>
                <c:pt idx="5">
                  <c:v>25882</c:v>
                </c:pt>
                <c:pt idx="10">
                  <c:v>250</c:v>
                </c:pt>
                <c:pt idx="12">
                  <c:v>86177</c:v>
                </c:pt>
                <c:pt idx="14">
                  <c:v>213037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7"/>
  <sheetViews>
    <sheetView zoomScale="131" zoomScaleNormal="131" workbookViewId="0">
      <selection activeCell="J7" sqref="J7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6640625" style="114" bestFit="1" customWidth="1"/>
    <col min="4" max="4" width="9.6640625" style="114" bestFit="1" customWidth="1"/>
    <col min="5" max="5" width="11.6640625" style="114" bestFit="1" customWidth="1"/>
    <col min="6" max="6" width="12.88671875" style="114" bestFit="1" customWidth="1"/>
    <col min="7" max="7" width="17.6640625" style="114" bestFit="1" customWidth="1"/>
    <col min="8" max="8" width="22.6640625" style="114" bestFit="1" customWidth="1"/>
    <col min="9" max="16384" width="8.88671875" style="114"/>
  </cols>
  <sheetData>
    <row r="1" spans="1:8" ht="15.6" x14ac:dyDescent="0.3">
      <c r="A1" s="128" t="s">
        <v>124</v>
      </c>
      <c r="B1" s="129"/>
      <c r="C1" s="129"/>
      <c r="D1" s="129"/>
      <c r="E1" s="129"/>
      <c r="F1" s="129"/>
      <c r="G1" s="129"/>
      <c r="H1" s="129"/>
    </row>
    <row r="2" spans="1:8" ht="15.6" x14ac:dyDescent="0.3">
      <c r="A2" s="128" t="s">
        <v>125</v>
      </c>
      <c r="B2" s="129"/>
      <c r="C2" s="129"/>
      <c r="D2" s="129"/>
      <c r="E2" s="129"/>
      <c r="F2" s="129"/>
      <c r="G2" s="129"/>
      <c r="H2" s="129"/>
    </row>
    <row r="3" spans="1:8" x14ac:dyDescent="0.3">
      <c r="A3" s="130"/>
      <c r="B3" s="131"/>
      <c r="C3" s="131"/>
      <c r="D3" s="131"/>
      <c r="E3" s="131"/>
      <c r="F3" s="131"/>
      <c r="G3" s="131"/>
      <c r="H3" s="131"/>
    </row>
    <row r="4" spans="1:8" x14ac:dyDescent="0.3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3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3">
      <c r="A6" s="116">
        <v>2</v>
      </c>
      <c r="B6" s="116" t="s">
        <v>116</v>
      </c>
      <c r="C6" s="117">
        <v>0</v>
      </c>
      <c r="D6" s="118">
        <v>47861</v>
      </c>
      <c r="E6" s="118">
        <v>7106</v>
      </c>
      <c r="F6" s="117">
        <v>0</v>
      </c>
      <c r="G6" s="119">
        <v>54967</v>
      </c>
      <c r="H6" s="119">
        <v>60263</v>
      </c>
    </row>
    <row r="7" spans="1:8" x14ac:dyDescent="0.3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134175</v>
      </c>
    </row>
    <row r="8" spans="1:8" x14ac:dyDescent="0.3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152841</v>
      </c>
    </row>
    <row r="9" spans="1:8" x14ac:dyDescent="0.3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201789</v>
      </c>
    </row>
    <row r="10" spans="1:8" x14ac:dyDescent="0.3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257279</v>
      </c>
    </row>
    <row r="11" spans="1:8" x14ac:dyDescent="0.3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307385</v>
      </c>
    </row>
    <row r="12" spans="1:8" x14ac:dyDescent="0.3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327111</v>
      </c>
    </row>
    <row r="13" spans="1:8" x14ac:dyDescent="0.3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359006</v>
      </c>
    </row>
    <row r="14" spans="1:8" x14ac:dyDescent="0.3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405840</v>
      </c>
    </row>
    <row r="15" spans="1:8" x14ac:dyDescent="0.3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463638</v>
      </c>
    </row>
    <row r="16" spans="1:8" x14ac:dyDescent="0.3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492602</v>
      </c>
    </row>
    <row r="17" spans="1:8" x14ac:dyDescent="0.3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492602</v>
      </c>
    </row>
    <row r="18" spans="1:8" x14ac:dyDescent="0.3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492602</v>
      </c>
    </row>
    <row r="19" spans="1:8" x14ac:dyDescent="0.3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492602</v>
      </c>
    </row>
    <row r="20" spans="1:8" x14ac:dyDescent="0.3">
      <c r="A20" s="116">
        <v>16</v>
      </c>
      <c r="B20" s="116" t="s">
        <v>138</v>
      </c>
      <c r="C20" s="117">
        <v>0</v>
      </c>
      <c r="D20" s="118">
        <v>25064</v>
      </c>
      <c r="E20" s="117">
        <v>0</v>
      </c>
      <c r="F20" s="117">
        <v>0</v>
      </c>
      <c r="G20" s="119">
        <v>25064</v>
      </c>
      <c r="H20" s="119">
        <v>517666</v>
      </c>
    </row>
    <row r="21" spans="1:8" x14ac:dyDescent="0.3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545745</v>
      </c>
    </row>
    <row r="22" spans="1:8" x14ac:dyDescent="0.3">
      <c r="A22" s="116">
        <v>18</v>
      </c>
      <c r="B22" s="116" t="s">
        <v>140</v>
      </c>
      <c r="C22" s="118">
        <v>18625</v>
      </c>
      <c r="D22" s="118">
        <v>26412</v>
      </c>
      <c r="E22" s="117">
        <v>0</v>
      </c>
      <c r="F22" s="117">
        <v>0</v>
      </c>
      <c r="G22" s="119">
        <v>45037</v>
      </c>
      <c r="H22" s="119">
        <v>590782</v>
      </c>
    </row>
    <row r="23" spans="1:8" x14ac:dyDescent="0.3">
      <c r="A23" s="116">
        <v>19</v>
      </c>
      <c r="B23" s="116" t="s">
        <v>141</v>
      </c>
      <c r="C23" s="118">
        <v>5235</v>
      </c>
      <c r="D23" s="118">
        <v>6713</v>
      </c>
      <c r="E23" s="117">
        <v>0</v>
      </c>
      <c r="F23" s="117">
        <v>0</v>
      </c>
      <c r="G23" s="119">
        <v>11948</v>
      </c>
      <c r="H23" s="119">
        <v>602730</v>
      </c>
    </row>
    <row r="24" spans="1:8" x14ac:dyDescent="0.3">
      <c r="A24" s="116">
        <v>20</v>
      </c>
      <c r="B24" s="116" t="s">
        <v>142</v>
      </c>
      <c r="C24" s="117">
        <v>0</v>
      </c>
      <c r="D24" s="118">
        <v>92741</v>
      </c>
      <c r="E24" s="117">
        <v>0</v>
      </c>
      <c r="F24" s="117">
        <v>0</v>
      </c>
      <c r="G24" s="119">
        <v>92741</v>
      </c>
      <c r="H24" s="119">
        <v>695471</v>
      </c>
    </row>
    <row r="25" spans="1:8" x14ac:dyDescent="0.3">
      <c r="A25" s="116">
        <v>21</v>
      </c>
      <c r="B25" s="116" t="s">
        <v>143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737692</v>
      </c>
    </row>
    <row r="26" spans="1:8" x14ac:dyDescent="0.3">
      <c r="A26" s="116">
        <v>22</v>
      </c>
      <c r="B26" s="116" t="s">
        <v>144</v>
      </c>
      <c r="C26" s="117">
        <v>0</v>
      </c>
      <c r="D26" s="118">
        <v>55563</v>
      </c>
      <c r="E26" s="117">
        <v>0</v>
      </c>
      <c r="F26" s="117">
        <v>0</v>
      </c>
      <c r="G26" s="119">
        <v>55563</v>
      </c>
      <c r="H26" s="119">
        <v>793255</v>
      </c>
    </row>
    <row r="27" spans="1:8" x14ac:dyDescent="0.3">
      <c r="A27" s="116">
        <v>23</v>
      </c>
      <c r="B27" s="116" t="s">
        <v>145</v>
      </c>
      <c r="C27" s="117">
        <v>0</v>
      </c>
      <c r="D27" s="118">
        <v>60613</v>
      </c>
      <c r="E27" s="117">
        <v>0</v>
      </c>
      <c r="F27" s="117">
        <v>0</v>
      </c>
      <c r="G27" s="119">
        <v>60613</v>
      </c>
      <c r="H27" s="119">
        <v>853868</v>
      </c>
    </row>
    <row r="28" spans="1:8" x14ac:dyDescent="0.3">
      <c r="A28" s="116">
        <v>24</v>
      </c>
      <c r="B28" s="116" t="s">
        <v>146</v>
      </c>
      <c r="C28" s="117">
        <v>0</v>
      </c>
      <c r="D28" s="118">
        <v>44850</v>
      </c>
      <c r="E28" s="118">
        <v>2076</v>
      </c>
      <c r="F28" s="117">
        <v>0</v>
      </c>
      <c r="G28" s="119">
        <v>46926</v>
      </c>
      <c r="H28" s="119">
        <v>900794</v>
      </c>
    </row>
    <row r="29" spans="1:8" x14ac:dyDescent="0.3">
      <c r="A29" s="116">
        <v>25</v>
      </c>
      <c r="B29" s="116" t="s">
        <v>147</v>
      </c>
      <c r="C29" s="117">
        <v>0</v>
      </c>
      <c r="D29" s="118">
        <v>61695</v>
      </c>
      <c r="E29" s="118">
        <v>3912</v>
      </c>
      <c r="F29" s="117">
        <v>0</v>
      </c>
      <c r="G29" s="119">
        <v>65607</v>
      </c>
      <c r="H29" s="119">
        <v>966401</v>
      </c>
    </row>
    <row r="30" spans="1:8" x14ac:dyDescent="0.3">
      <c r="A30" s="116">
        <v>26</v>
      </c>
      <c r="B30" s="116" t="s">
        <v>148</v>
      </c>
      <c r="C30" s="118">
        <v>5946</v>
      </c>
      <c r="D30" s="118">
        <v>29637</v>
      </c>
      <c r="E30" s="117">
        <v>0</v>
      </c>
      <c r="F30" s="117">
        <v>0</v>
      </c>
      <c r="G30" s="119">
        <v>35583</v>
      </c>
      <c r="H30" s="119">
        <v>1001984</v>
      </c>
    </row>
    <row r="31" spans="1:8" x14ac:dyDescent="0.3">
      <c r="A31" s="116">
        <v>27</v>
      </c>
      <c r="B31" s="116" t="s">
        <v>149</v>
      </c>
      <c r="C31" s="117">
        <v>0</v>
      </c>
      <c r="D31" s="118">
        <v>25358</v>
      </c>
      <c r="E31" s="117">
        <v>0</v>
      </c>
      <c r="F31" s="117">
        <v>0</v>
      </c>
      <c r="G31" s="119">
        <v>25358</v>
      </c>
      <c r="H31" s="119">
        <v>1027342</v>
      </c>
    </row>
    <row r="32" spans="1:8" x14ac:dyDescent="0.3">
      <c r="A32" s="116">
        <v>28</v>
      </c>
      <c r="B32" s="116" t="s">
        <v>150</v>
      </c>
      <c r="C32" s="118">
        <v>15258</v>
      </c>
      <c r="D32" s="118">
        <v>14102</v>
      </c>
      <c r="E32" s="117">
        <v>0</v>
      </c>
      <c r="F32" s="117">
        <v>0</v>
      </c>
      <c r="G32" s="119">
        <v>29360</v>
      </c>
      <c r="H32" s="119">
        <v>1056702</v>
      </c>
    </row>
    <row r="33" spans="1:8" x14ac:dyDescent="0.3">
      <c r="A33" s="116">
        <v>29</v>
      </c>
      <c r="B33" s="116" t="s">
        <v>151</v>
      </c>
      <c r="C33" s="118">
        <v>14755</v>
      </c>
      <c r="D33" s="118">
        <v>40267</v>
      </c>
      <c r="E33" s="117">
        <v>0</v>
      </c>
      <c r="F33" s="117">
        <v>0</v>
      </c>
      <c r="G33" s="119">
        <v>55022</v>
      </c>
      <c r="H33" s="119">
        <v>1111724</v>
      </c>
    </row>
    <row r="34" spans="1:8" x14ac:dyDescent="0.3">
      <c r="A34" s="116">
        <v>30</v>
      </c>
      <c r="B34" s="116" t="s">
        <v>152</v>
      </c>
      <c r="C34" s="117">
        <v>0</v>
      </c>
      <c r="D34" s="118">
        <v>24793</v>
      </c>
      <c r="E34" s="117">
        <v>0</v>
      </c>
      <c r="F34" s="117">
        <v>0</v>
      </c>
      <c r="G34" s="119">
        <v>24793</v>
      </c>
      <c r="H34" s="119">
        <v>1136517</v>
      </c>
    </row>
    <row r="35" spans="1:8" x14ac:dyDescent="0.3">
      <c r="A35" s="116">
        <v>31</v>
      </c>
      <c r="B35" s="116" t="s">
        <v>153</v>
      </c>
      <c r="C35" s="117">
        <v>0</v>
      </c>
      <c r="D35" s="118">
        <v>42681</v>
      </c>
      <c r="E35" s="117">
        <v>0</v>
      </c>
      <c r="F35" s="117">
        <v>0</v>
      </c>
      <c r="G35" s="119">
        <v>42681</v>
      </c>
      <c r="H35" s="119">
        <v>1179198</v>
      </c>
    </row>
    <row r="36" spans="1:8" x14ac:dyDescent="0.3">
      <c r="A36" s="116">
        <v>32</v>
      </c>
      <c r="B36" s="116" t="s">
        <v>154</v>
      </c>
      <c r="C36" s="117">
        <v>0</v>
      </c>
      <c r="D36" s="118">
        <v>53920</v>
      </c>
      <c r="E36" s="117">
        <v>0</v>
      </c>
      <c r="F36" s="117">
        <v>0</v>
      </c>
      <c r="G36" s="119">
        <v>53920</v>
      </c>
      <c r="H36" s="119">
        <v>1233118</v>
      </c>
    </row>
    <row r="37" spans="1:8" x14ac:dyDescent="0.3">
      <c r="A37" s="116">
        <v>33</v>
      </c>
      <c r="B37" s="116" t="s">
        <v>155</v>
      </c>
      <c r="C37" s="118">
        <v>18607</v>
      </c>
      <c r="D37" s="118">
        <v>39577</v>
      </c>
      <c r="E37" s="117">
        <v>0</v>
      </c>
      <c r="F37" s="117">
        <v>0</v>
      </c>
      <c r="G37" s="119">
        <v>58184</v>
      </c>
      <c r="H37" s="119">
        <v>1291302</v>
      </c>
    </row>
    <row r="38" spans="1:8" x14ac:dyDescent="0.3">
      <c r="A38" s="116">
        <v>34</v>
      </c>
      <c r="B38" s="116" t="s">
        <v>156</v>
      </c>
      <c r="C38" s="118">
        <v>4420</v>
      </c>
      <c r="D38" s="118">
        <v>4300</v>
      </c>
      <c r="E38" s="117">
        <v>0</v>
      </c>
      <c r="F38" s="117">
        <v>0</v>
      </c>
      <c r="G38" s="119">
        <v>8720</v>
      </c>
      <c r="H38" s="119">
        <v>1300022</v>
      </c>
    </row>
    <row r="39" spans="1:8" x14ac:dyDescent="0.3">
      <c r="A39" s="116">
        <v>35</v>
      </c>
      <c r="B39" s="116" t="s">
        <v>157</v>
      </c>
      <c r="C39" s="117">
        <v>0</v>
      </c>
      <c r="D39" s="118">
        <v>3382</v>
      </c>
      <c r="E39" s="117">
        <v>0</v>
      </c>
      <c r="F39" s="117">
        <v>0</v>
      </c>
      <c r="G39" s="119">
        <v>3382</v>
      </c>
      <c r="H39" s="119">
        <v>1303404</v>
      </c>
    </row>
    <row r="40" spans="1:8" x14ac:dyDescent="0.3">
      <c r="A40" s="116">
        <v>36</v>
      </c>
      <c r="B40" s="116" t="s">
        <v>158</v>
      </c>
      <c r="C40" s="118">
        <v>10480</v>
      </c>
      <c r="D40" s="118">
        <v>18629</v>
      </c>
      <c r="E40" s="117">
        <v>0</v>
      </c>
      <c r="F40" s="117">
        <v>0</v>
      </c>
      <c r="G40" s="119">
        <v>29109</v>
      </c>
      <c r="H40" s="119">
        <v>1332513</v>
      </c>
    </row>
    <row r="41" spans="1:8" x14ac:dyDescent="0.3">
      <c r="A41" s="116">
        <v>37</v>
      </c>
      <c r="B41" s="116" t="s">
        <v>159</v>
      </c>
      <c r="C41" s="118">
        <v>5617</v>
      </c>
      <c r="D41" s="117">
        <v>0</v>
      </c>
      <c r="E41" s="117">
        <v>0</v>
      </c>
      <c r="F41" s="117">
        <v>0</v>
      </c>
      <c r="G41" s="119">
        <v>5617</v>
      </c>
      <c r="H41" s="119">
        <v>1338130</v>
      </c>
    </row>
    <row r="42" spans="1:8" x14ac:dyDescent="0.3">
      <c r="A42" s="116">
        <v>38</v>
      </c>
      <c r="B42" s="116" t="s">
        <v>160</v>
      </c>
      <c r="C42" s="117">
        <v>0</v>
      </c>
      <c r="D42" s="118">
        <v>29181</v>
      </c>
      <c r="E42" s="117">
        <v>0</v>
      </c>
      <c r="F42" s="117">
        <v>0</v>
      </c>
      <c r="G42" s="119">
        <v>29181</v>
      </c>
      <c r="H42" s="119">
        <v>1367311</v>
      </c>
    </row>
    <row r="43" spans="1:8" x14ac:dyDescent="0.3">
      <c r="A43" s="116">
        <v>39</v>
      </c>
      <c r="B43" s="116" t="s">
        <v>162</v>
      </c>
      <c r="C43" s="117">
        <v>0</v>
      </c>
      <c r="D43" s="118">
        <v>51404</v>
      </c>
      <c r="E43" s="117">
        <v>0</v>
      </c>
      <c r="F43" s="118">
        <v>5700</v>
      </c>
      <c r="G43" s="119">
        <v>57104</v>
      </c>
      <c r="H43" s="119">
        <v>1424415</v>
      </c>
    </row>
    <row r="44" spans="1:8" x14ac:dyDescent="0.3">
      <c r="A44" s="116">
        <v>40</v>
      </c>
      <c r="B44" s="116" t="s">
        <v>163</v>
      </c>
      <c r="C44" s="117">
        <v>0</v>
      </c>
      <c r="D44" s="117">
        <v>0</v>
      </c>
      <c r="E44" s="117">
        <v>0</v>
      </c>
      <c r="F44" s="118">
        <v>3306</v>
      </c>
      <c r="G44" s="119">
        <v>3306</v>
      </c>
      <c r="H44" s="119">
        <v>1427721</v>
      </c>
    </row>
    <row r="45" spans="1:8" x14ac:dyDescent="0.3">
      <c r="A45" s="116">
        <v>41</v>
      </c>
      <c r="B45" s="116" t="s">
        <v>164</v>
      </c>
      <c r="C45" s="118">
        <v>12614</v>
      </c>
      <c r="D45" s="118">
        <v>75767</v>
      </c>
      <c r="E45" s="117">
        <v>0</v>
      </c>
      <c r="F45" s="117">
        <v>0</v>
      </c>
      <c r="G45" s="119">
        <v>88381</v>
      </c>
      <c r="H45" s="119">
        <v>1516102</v>
      </c>
    </row>
    <row r="46" spans="1:8" x14ac:dyDescent="0.3">
      <c r="A46" s="116">
        <v>42</v>
      </c>
      <c r="B46" s="116" t="s">
        <v>165</v>
      </c>
      <c r="C46" s="118">
        <v>7149</v>
      </c>
      <c r="D46" s="118">
        <v>65945</v>
      </c>
      <c r="E46" s="117">
        <v>0</v>
      </c>
      <c r="F46" s="118">
        <v>8025</v>
      </c>
      <c r="G46" s="119">
        <v>81119</v>
      </c>
      <c r="H46" s="119">
        <v>1597221</v>
      </c>
    </row>
    <row r="47" spans="1:8" x14ac:dyDescent="0.3">
      <c r="A47" s="116">
        <v>43</v>
      </c>
      <c r="B47" s="116" t="s">
        <v>166</v>
      </c>
      <c r="C47" s="118">
        <v>18507</v>
      </c>
      <c r="D47" s="118">
        <v>9603</v>
      </c>
      <c r="E47" s="117">
        <v>0</v>
      </c>
      <c r="F47" s="117">
        <v>0</v>
      </c>
      <c r="G47" s="119">
        <v>28110</v>
      </c>
      <c r="H47" s="119">
        <v>1625331</v>
      </c>
    </row>
    <row r="48" spans="1:8" x14ac:dyDescent="0.3">
      <c r="A48" s="116">
        <v>44</v>
      </c>
      <c r="B48" s="116" t="s">
        <v>167</v>
      </c>
      <c r="C48" s="118">
        <v>10216</v>
      </c>
      <c r="D48" s="118">
        <v>24126</v>
      </c>
      <c r="E48" s="117">
        <v>0</v>
      </c>
      <c r="F48" s="117">
        <v>0</v>
      </c>
      <c r="G48" s="119">
        <v>34342</v>
      </c>
      <c r="H48" s="119">
        <v>1659673</v>
      </c>
    </row>
    <row r="49" spans="1:8" x14ac:dyDescent="0.3">
      <c r="A49" s="116">
        <v>45</v>
      </c>
      <c r="B49" s="116" t="s">
        <v>168</v>
      </c>
      <c r="C49" s="117">
        <v>0</v>
      </c>
      <c r="D49" s="118">
        <v>44798</v>
      </c>
      <c r="E49" s="117">
        <v>0</v>
      </c>
      <c r="F49" s="117">
        <v>0</v>
      </c>
      <c r="G49" s="119">
        <v>44798</v>
      </c>
      <c r="H49" s="119">
        <v>1704471</v>
      </c>
    </row>
    <row r="50" spans="1:8" x14ac:dyDescent="0.3">
      <c r="A50" s="116">
        <v>46</v>
      </c>
      <c r="B50" s="116" t="s">
        <v>169</v>
      </c>
      <c r="C50" s="117">
        <v>0</v>
      </c>
      <c r="D50" s="118">
        <v>86438</v>
      </c>
      <c r="E50" s="117">
        <v>0</v>
      </c>
      <c r="F50" s="117">
        <v>0</v>
      </c>
      <c r="G50" s="119">
        <v>86438</v>
      </c>
      <c r="H50" s="119">
        <v>1790909</v>
      </c>
    </row>
    <row r="51" spans="1:8" x14ac:dyDescent="0.3">
      <c r="A51" s="116">
        <v>47</v>
      </c>
      <c r="B51" s="116" t="s">
        <v>170</v>
      </c>
      <c r="C51" s="117">
        <v>0</v>
      </c>
      <c r="D51" s="118">
        <v>34209</v>
      </c>
      <c r="E51" s="117">
        <v>0</v>
      </c>
      <c r="F51" s="117">
        <v>0</v>
      </c>
      <c r="G51" s="119">
        <v>34209</v>
      </c>
      <c r="H51" s="119">
        <v>1825118</v>
      </c>
    </row>
    <row r="52" spans="1:8" x14ac:dyDescent="0.3">
      <c r="A52" s="116">
        <v>48</v>
      </c>
      <c r="B52" s="116" t="s">
        <v>171</v>
      </c>
      <c r="C52" s="117">
        <v>0</v>
      </c>
      <c r="D52" s="118">
        <v>48441</v>
      </c>
      <c r="E52" s="117">
        <v>0</v>
      </c>
      <c r="F52" s="117">
        <v>0</v>
      </c>
      <c r="G52" s="119">
        <v>48441</v>
      </c>
      <c r="H52" s="119">
        <v>1873559</v>
      </c>
    </row>
    <row r="53" spans="1:8" x14ac:dyDescent="0.3">
      <c r="A53" s="116">
        <v>49</v>
      </c>
      <c r="B53" s="116" t="s">
        <v>172</v>
      </c>
      <c r="C53" s="117">
        <v>0</v>
      </c>
      <c r="D53" s="118">
        <v>33541</v>
      </c>
      <c r="E53" s="118">
        <v>2968</v>
      </c>
      <c r="F53" s="117">
        <v>0</v>
      </c>
      <c r="G53" s="119">
        <v>36509</v>
      </c>
      <c r="H53" s="119">
        <v>1910068</v>
      </c>
    </row>
    <row r="54" spans="1:8" x14ac:dyDescent="0.3">
      <c r="A54" s="116"/>
      <c r="B54" s="116" t="s">
        <v>161</v>
      </c>
      <c r="C54" s="119">
        <v>178536</v>
      </c>
      <c r="D54" s="119">
        <v>1690422</v>
      </c>
      <c r="E54" s="119">
        <v>16062</v>
      </c>
      <c r="F54" s="119">
        <v>25048</v>
      </c>
      <c r="G54" s="119">
        <v>1910068</v>
      </c>
      <c r="H54" s="116"/>
    </row>
    <row r="56" spans="1:8" x14ac:dyDescent="0.3">
      <c r="A56" s="114" t="s">
        <v>109</v>
      </c>
    </row>
    <row r="57" spans="1:8" x14ac:dyDescent="0.3">
      <c r="A57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topLeftCell="A4" workbookViewId="0">
      <pane xSplit="2" ySplit="6" topLeftCell="C46" activePane="bottomRight" state="frozen"/>
      <selection activeCell="A4" sqref="A4"/>
      <selection pane="topRight" activeCell="C4" sqref="C4"/>
      <selection pane="bottomLeft" activeCell="A10" sqref="A10"/>
      <selection pane="bottomRight" activeCell="J57" sqref="J5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1">
        <v>4416</v>
      </c>
      <c r="D49" s="120">
        <f t="shared" si="2"/>
        <v>163756</v>
      </c>
      <c r="E49" s="11">
        <v>30005</v>
      </c>
      <c r="F49" s="121">
        <f t="shared" si="3"/>
        <v>1377537</v>
      </c>
      <c r="G49" s="122">
        <f t="shared" si="1"/>
        <v>-25589</v>
      </c>
      <c r="H49" s="123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zoomScale="131" zoomScaleNormal="131" workbookViewId="0">
      <pane xSplit="2" ySplit="9" topLeftCell="C53" activePane="bottomRight" state="frozen"/>
      <selection pane="topRight" activeCell="C1" sqref="C1"/>
      <selection pane="bottomLeft" activeCell="A10" sqref="A10"/>
      <selection pane="bottomRight" activeCell="J56" sqref="J56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B58</f>
        <v>45905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4.4" x14ac:dyDescent="0.3">
      <c r="A18" s="14">
        <v>9</v>
      </c>
      <c r="B18" s="101">
        <f t="shared" si="4"/>
        <v>45625</v>
      </c>
      <c r="C18" s="1">
        <v>927</v>
      </c>
      <c r="D18" s="86">
        <f t="shared" si="1"/>
        <v>10725</v>
      </c>
      <c r="E18" s="1">
        <v>32233</v>
      </c>
      <c r="F18" s="3">
        <f t="shared" si="2"/>
        <v>318133</v>
      </c>
      <c r="G18" s="6">
        <f t="shared" si="0"/>
        <v>-31306</v>
      </c>
      <c r="H18" s="2">
        <f t="shared" si="3"/>
        <v>-279802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12261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-311108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15116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-353758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16891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-402030</v>
      </c>
    </row>
    <row r="22" spans="1:14" ht="14.4" x14ac:dyDescent="0.3">
      <c r="A22" s="14">
        <v>13</v>
      </c>
      <c r="B22" s="101">
        <f t="shared" si="4"/>
        <v>45653</v>
      </c>
      <c r="C22" s="1">
        <v>898</v>
      </c>
      <c r="D22" s="86">
        <f t="shared" si="1"/>
        <v>17789</v>
      </c>
      <c r="E22" s="1">
        <v>0</v>
      </c>
      <c r="F22" s="3">
        <f t="shared" si="2"/>
        <v>439053</v>
      </c>
      <c r="G22" s="6">
        <f t="shared" si="0"/>
        <v>898</v>
      </c>
      <c r="H22" s="2">
        <f t="shared" si="3"/>
        <v>-425862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18488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-424964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20416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-424265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25961</v>
      </c>
      <c r="E25" s="1">
        <v>17316</v>
      </c>
      <c r="F25" s="3">
        <f t="shared" si="2"/>
        <v>456369</v>
      </c>
      <c r="G25" s="6">
        <f t="shared" si="0"/>
        <v>-11771</v>
      </c>
      <c r="H25" s="2">
        <f t="shared" si="3"/>
        <v>-422337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28529</v>
      </c>
      <c r="E26" s="1">
        <v>28300</v>
      </c>
      <c r="F26" s="3">
        <f t="shared" si="2"/>
        <v>484669</v>
      </c>
      <c r="G26" s="6">
        <f t="shared" si="0"/>
        <v>-25732</v>
      </c>
      <c r="H26" s="2">
        <f t="shared" si="3"/>
        <v>-434108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3904</v>
      </c>
      <c r="D27" s="86">
        <f t="shared" si="1"/>
        <v>32433</v>
      </c>
      <c r="E27" s="1">
        <v>32894</v>
      </c>
      <c r="F27" s="3">
        <f t="shared" si="2"/>
        <v>517563</v>
      </c>
      <c r="G27" s="6">
        <f t="shared" si="0"/>
        <v>-28990</v>
      </c>
      <c r="H27" s="2">
        <f t="shared" si="3"/>
        <v>-459840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36317</v>
      </c>
      <c r="E28" s="1">
        <v>12191</v>
      </c>
      <c r="F28" s="3">
        <f t="shared" si="2"/>
        <v>529754</v>
      </c>
      <c r="G28" s="6">
        <f t="shared" si="0"/>
        <v>-8307</v>
      </c>
      <c r="H28" s="2">
        <f t="shared" si="3"/>
        <v>-488830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44365</v>
      </c>
      <c r="E29" s="1">
        <v>85590</v>
      </c>
      <c r="F29" s="3">
        <f t="shared" si="2"/>
        <v>615344</v>
      </c>
      <c r="G29" s="6">
        <f t="shared" si="0"/>
        <v>-77542</v>
      </c>
      <c r="H29" s="2">
        <f t="shared" si="3"/>
        <v>-497137</v>
      </c>
    </row>
    <row r="30" spans="1:14" ht="14.4" x14ac:dyDescent="0.3">
      <c r="A30" s="14">
        <v>21</v>
      </c>
      <c r="B30" s="101">
        <f t="shared" si="4"/>
        <v>45709</v>
      </c>
      <c r="C30" s="1">
        <v>9012</v>
      </c>
      <c r="D30" s="86">
        <f t="shared" si="1"/>
        <v>53377</v>
      </c>
      <c r="E30" s="1">
        <v>29446</v>
      </c>
      <c r="F30" s="3">
        <f t="shared" si="2"/>
        <v>644790</v>
      </c>
      <c r="G30" s="6">
        <f t="shared" si="0"/>
        <v>-20434</v>
      </c>
      <c r="H30" s="2">
        <f t="shared" si="3"/>
        <v>-574679</v>
      </c>
    </row>
    <row r="31" spans="1:14" ht="14.4" x14ac:dyDescent="0.3">
      <c r="A31" s="14">
        <v>22</v>
      </c>
      <c r="B31" s="101">
        <f t="shared" si="4"/>
        <v>45716</v>
      </c>
      <c r="C31" s="1">
        <v>8353</v>
      </c>
      <c r="D31" s="86">
        <f t="shared" si="1"/>
        <v>61730</v>
      </c>
      <c r="E31" s="1">
        <v>40853</v>
      </c>
      <c r="F31" s="3">
        <f t="shared" si="2"/>
        <v>685643</v>
      </c>
      <c r="G31" s="6">
        <f t="shared" si="0"/>
        <v>-32500</v>
      </c>
      <c r="H31" s="2">
        <f t="shared" si="3"/>
        <v>-595113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65649</v>
      </c>
      <c r="E32" s="1">
        <v>49374</v>
      </c>
      <c r="F32" s="3">
        <f t="shared" si="2"/>
        <v>735017</v>
      </c>
      <c r="G32" s="6">
        <f t="shared" si="0"/>
        <v>-45455</v>
      </c>
      <c r="H32" s="2">
        <f t="shared" si="3"/>
        <v>-627613</v>
      </c>
    </row>
    <row r="33" spans="1:12" ht="14.4" x14ac:dyDescent="0.3">
      <c r="A33" s="14">
        <v>24</v>
      </c>
      <c r="B33" s="101">
        <f t="shared" si="4"/>
        <v>45730</v>
      </c>
      <c r="C33" s="1">
        <v>2171</v>
      </c>
      <c r="D33" s="86">
        <f t="shared" si="1"/>
        <v>67820</v>
      </c>
      <c r="E33" s="1">
        <v>43983</v>
      </c>
      <c r="F33" s="3">
        <f t="shared" si="2"/>
        <v>779000</v>
      </c>
      <c r="G33" s="6">
        <f t="shared" si="0"/>
        <v>-41812</v>
      </c>
      <c r="H33" s="2">
        <f t="shared" si="3"/>
        <v>-673068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73052</v>
      </c>
      <c r="E34" s="1">
        <v>63845</v>
      </c>
      <c r="F34" s="3">
        <f t="shared" si="2"/>
        <v>842845</v>
      </c>
      <c r="G34" s="6">
        <f t="shared" si="0"/>
        <v>-58613</v>
      </c>
      <c r="H34" s="2">
        <f t="shared" si="3"/>
        <v>-714880</v>
      </c>
    </row>
    <row r="35" spans="1:12" ht="14.4" x14ac:dyDescent="0.3">
      <c r="A35" s="14">
        <v>26</v>
      </c>
      <c r="B35" s="101">
        <f t="shared" si="4"/>
        <v>45744</v>
      </c>
      <c r="C35" s="1">
        <v>7386</v>
      </c>
      <c r="D35" s="86">
        <f t="shared" si="1"/>
        <v>80438</v>
      </c>
      <c r="E35" s="1">
        <v>20118</v>
      </c>
      <c r="F35" s="3">
        <f t="shared" si="2"/>
        <v>862963</v>
      </c>
      <c r="G35" s="6">
        <f t="shared" si="0"/>
        <v>-12732</v>
      </c>
      <c r="H35" s="2">
        <f t="shared" si="3"/>
        <v>-773493</v>
      </c>
    </row>
    <row r="36" spans="1:12" ht="14.4" x14ac:dyDescent="0.3">
      <c r="A36" s="14">
        <v>27</v>
      </c>
      <c r="B36" s="101">
        <f t="shared" si="4"/>
        <v>45751</v>
      </c>
      <c r="C36" s="1">
        <v>8766</v>
      </c>
      <c r="D36" s="86">
        <f t="shared" si="1"/>
        <v>89204</v>
      </c>
      <c r="E36" s="1">
        <v>22424</v>
      </c>
      <c r="F36" s="3">
        <f t="shared" si="2"/>
        <v>885387</v>
      </c>
      <c r="G36" s="6">
        <f t="shared" si="0"/>
        <v>-13658</v>
      </c>
      <c r="H36" s="2">
        <f t="shared" si="3"/>
        <v>-786225</v>
      </c>
    </row>
    <row r="37" spans="1:12" ht="14.4" x14ac:dyDescent="0.3">
      <c r="A37" s="14">
        <v>28</v>
      </c>
      <c r="B37" s="101">
        <f t="shared" si="4"/>
        <v>45758</v>
      </c>
      <c r="C37" s="1">
        <v>8771</v>
      </c>
      <c r="D37" s="86">
        <f t="shared" si="1"/>
        <v>97975</v>
      </c>
      <c r="E37" s="1">
        <v>29360</v>
      </c>
      <c r="F37" s="3">
        <f t="shared" si="2"/>
        <v>914747</v>
      </c>
      <c r="G37" s="6">
        <f t="shared" si="0"/>
        <v>-20589</v>
      </c>
      <c r="H37" s="2">
        <f t="shared" si="3"/>
        <v>-799883</v>
      </c>
    </row>
    <row r="38" spans="1:12" ht="14.4" x14ac:dyDescent="0.3">
      <c r="A38" s="14">
        <v>29</v>
      </c>
      <c r="B38" s="101">
        <f t="shared" si="4"/>
        <v>45765</v>
      </c>
      <c r="C38" s="1">
        <v>6307</v>
      </c>
      <c r="D38" s="86">
        <f t="shared" si="1"/>
        <v>104282</v>
      </c>
      <c r="E38" s="1">
        <v>55022</v>
      </c>
      <c r="F38" s="3">
        <f t="shared" si="2"/>
        <v>969769</v>
      </c>
      <c r="G38" s="6">
        <f t="shared" si="0"/>
        <v>-48715</v>
      </c>
      <c r="H38" s="2">
        <f t="shared" si="3"/>
        <v>-820472</v>
      </c>
    </row>
    <row r="39" spans="1:12" ht="14.4" x14ac:dyDescent="0.3">
      <c r="A39" s="14">
        <v>30</v>
      </c>
      <c r="B39" s="101">
        <f t="shared" si="4"/>
        <v>45772</v>
      </c>
      <c r="C39" s="1">
        <v>7325</v>
      </c>
      <c r="D39" s="86">
        <f t="shared" si="1"/>
        <v>111607</v>
      </c>
      <c r="E39" s="1">
        <v>24793</v>
      </c>
      <c r="F39" s="3">
        <f t="shared" si="2"/>
        <v>994562</v>
      </c>
      <c r="G39" s="6">
        <f t="shared" si="0"/>
        <v>-17468</v>
      </c>
      <c r="H39" s="2">
        <f t="shared" si="3"/>
        <v>-869187</v>
      </c>
    </row>
    <row r="40" spans="1:12" ht="14.4" x14ac:dyDescent="0.3">
      <c r="A40" s="14">
        <v>31</v>
      </c>
      <c r="B40" s="101">
        <f t="shared" si="4"/>
        <v>45779</v>
      </c>
      <c r="C40" s="1">
        <v>4861</v>
      </c>
      <c r="D40" s="86">
        <f t="shared" si="1"/>
        <v>116468</v>
      </c>
      <c r="E40" s="1">
        <v>27707</v>
      </c>
      <c r="F40" s="3">
        <f t="shared" si="2"/>
        <v>1022269</v>
      </c>
      <c r="G40" s="6">
        <f t="shared" si="0"/>
        <v>-22846</v>
      </c>
      <c r="H40" s="2">
        <f t="shared" si="3"/>
        <v>-886655</v>
      </c>
    </row>
    <row r="41" spans="1:12" ht="14.4" x14ac:dyDescent="0.3">
      <c r="A41" s="14">
        <v>32</v>
      </c>
      <c r="B41" s="101">
        <f t="shared" si="4"/>
        <v>45786</v>
      </c>
      <c r="C41" s="1">
        <v>7806</v>
      </c>
      <c r="D41" s="86">
        <f t="shared" si="1"/>
        <v>124274</v>
      </c>
      <c r="E41" s="1">
        <v>39974</v>
      </c>
      <c r="F41" s="3">
        <f t="shared" si="2"/>
        <v>1062243</v>
      </c>
      <c r="G41" s="6">
        <f t="shared" si="0"/>
        <v>-32168</v>
      </c>
      <c r="H41" s="2">
        <f t="shared" si="3"/>
        <v>-909501</v>
      </c>
    </row>
    <row r="42" spans="1:12" ht="14.4" x14ac:dyDescent="0.3">
      <c r="A42" s="14">
        <v>33</v>
      </c>
      <c r="B42" s="101">
        <f t="shared" si="4"/>
        <v>45793</v>
      </c>
      <c r="C42" s="1">
        <v>6681</v>
      </c>
      <c r="D42" s="86">
        <f t="shared" si="1"/>
        <v>130955</v>
      </c>
      <c r="E42" s="1">
        <v>58184</v>
      </c>
      <c r="F42" s="3">
        <f t="shared" si="2"/>
        <v>1120427</v>
      </c>
      <c r="G42" s="6">
        <f t="shared" si="0"/>
        <v>-51503</v>
      </c>
      <c r="H42" s="2">
        <f t="shared" si="3"/>
        <v>-941669</v>
      </c>
    </row>
    <row r="43" spans="1:12" ht="14.4" x14ac:dyDescent="0.3">
      <c r="A43" s="14">
        <v>34</v>
      </c>
      <c r="B43" s="101">
        <f t="shared" si="4"/>
        <v>45800</v>
      </c>
      <c r="C43" s="1">
        <v>4928</v>
      </c>
      <c r="D43" s="86">
        <f t="shared" si="1"/>
        <v>135883</v>
      </c>
      <c r="E43" s="1">
        <v>8720</v>
      </c>
      <c r="F43" s="3">
        <f t="shared" si="2"/>
        <v>1129147</v>
      </c>
      <c r="G43" s="6">
        <f t="shared" si="0"/>
        <v>-3792</v>
      </c>
      <c r="H43" s="2">
        <f t="shared" si="3"/>
        <v>-993172</v>
      </c>
    </row>
    <row r="44" spans="1:12" ht="14.4" x14ac:dyDescent="0.3">
      <c r="A44" s="14">
        <v>35</v>
      </c>
      <c r="B44" s="101">
        <f t="shared" si="4"/>
        <v>45807</v>
      </c>
      <c r="C44" s="1">
        <v>6932</v>
      </c>
      <c r="D44" s="86">
        <f t="shared" si="1"/>
        <v>142815</v>
      </c>
      <c r="E44" s="1">
        <v>3382</v>
      </c>
      <c r="F44" s="3">
        <f t="shared" si="2"/>
        <v>1132529</v>
      </c>
      <c r="G44" s="6">
        <f t="shared" si="0"/>
        <v>3550</v>
      </c>
      <c r="H44" s="2">
        <f t="shared" si="3"/>
        <v>-996964</v>
      </c>
    </row>
    <row r="45" spans="1:12" ht="14.4" x14ac:dyDescent="0.3">
      <c r="A45" s="14">
        <v>36</v>
      </c>
      <c r="B45" s="101">
        <f t="shared" si="4"/>
        <v>45814</v>
      </c>
      <c r="C45" s="1">
        <v>7751</v>
      </c>
      <c r="D45" s="86">
        <f t="shared" si="1"/>
        <v>150566</v>
      </c>
      <c r="E45" s="1">
        <v>23319</v>
      </c>
      <c r="F45" s="3">
        <f t="shared" si="2"/>
        <v>1155848</v>
      </c>
      <c r="G45" s="6">
        <f t="shared" si="0"/>
        <v>-15568</v>
      </c>
      <c r="H45" s="2">
        <f t="shared" si="3"/>
        <v>-993414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>
        <v>6211</v>
      </c>
      <c r="D46" s="86">
        <f t="shared" si="1"/>
        <v>156777</v>
      </c>
      <c r="E46" s="1">
        <v>5617</v>
      </c>
      <c r="F46" s="3">
        <f t="shared" si="2"/>
        <v>1161465</v>
      </c>
      <c r="G46" s="6">
        <f t="shared" si="0"/>
        <v>594</v>
      </c>
      <c r="H46" s="2">
        <f t="shared" si="3"/>
        <v>-1008982</v>
      </c>
    </row>
    <row r="47" spans="1:12" ht="14.4" x14ac:dyDescent="0.3">
      <c r="A47" s="14">
        <v>38</v>
      </c>
      <c r="B47" s="101">
        <f t="shared" si="4"/>
        <v>45828</v>
      </c>
      <c r="C47" s="1">
        <v>3615</v>
      </c>
      <c r="D47" s="86">
        <f t="shared" si="1"/>
        <v>160392</v>
      </c>
      <c r="E47" s="1">
        <v>26194</v>
      </c>
      <c r="F47" s="3">
        <f t="shared" si="2"/>
        <v>1187659</v>
      </c>
      <c r="G47" s="6">
        <f t="shared" si="0"/>
        <v>-22579</v>
      </c>
      <c r="H47" s="2">
        <f t="shared" si="3"/>
        <v>-1008388</v>
      </c>
    </row>
    <row r="48" spans="1:12" ht="14.4" x14ac:dyDescent="0.3">
      <c r="A48" s="14">
        <v>39</v>
      </c>
      <c r="B48" s="101">
        <f t="shared" si="4"/>
        <v>45835</v>
      </c>
      <c r="C48" s="1">
        <v>6537</v>
      </c>
      <c r="D48" s="86">
        <f t="shared" si="1"/>
        <v>166929</v>
      </c>
      <c r="E48" s="1">
        <v>57104</v>
      </c>
      <c r="F48" s="3">
        <f t="shared" si="2"/>
        <v>1244763</v>
      </c>
      <c r="G48" s="6">
        <f t="shared" si="0"/>
        <v>-50567</v>
      </c>
      <c r="H48" s="2">
        <f t="shared" si="3"/>
        <v>-1030967</v>
      </c>
      <c r="K48" s="12"/>
    </row>
    <row r="49" spans="1:8" ht="14.4" x14ac:dyDescent="0.3">
      <c r="A49" s="14">
        <v>40</v>
      </c>
      <c r="B49" s="101">
        <f t="shared" si="4"/>
        <v>45842</v>
      </c>
      <c r="C49" s="1">
        <v>4658</v>
      </c>
      <c r="D49" s="86">
        <f t="shared" si="1"/>
        <v>171587</v>
      </c>
      <c r="E49" s="1">
        <v>3306</v>
      </c>
      <c r="F49" s="3">
        <f t="shared" si="2"/>
        <v>1248069</v>
      </c>
      <c r="G49" s="6">
        <f t="shared" si="0"/>
        <v>1352</v>
      </c>
      <c r="H49" s="2">
        <f t="shared" si="3"/>
        <v>-1081534</v>
      </c>
    </row>
    <row r="50" spans="1:8" ht="14.4" x14ac:dyDescent="0.3">
      <c r="A50" s="14">
        <v>41</v>
      </c>
      <c r="B50" s="101">
        <f t="shared" si="4"/>
        <v>45849</v>
      </c>
      <c r="C50" s="1">
        <v>5192</v>
      </c>
      <c r="D50" s="86">
        <f t="shared" si="1"/>
        <v>176779</v>
      </c>
      <c r="E50" s="1">
        <v>55922</v>
      </c>
      <c r="F50" s="3">
        <f t="shared" si="2"/>
        <v>1303991</v>
      </c>
      <c r="G50" s="6">
        <f t="shared" si="0"/>
        <v>-50730</v>
      </c>
      <c r="H50" s="2">
        <f t="shared" si="3"/>
        <v>-1080182</v>
      </c>
    </row>
    <row r="51" spans="1:8" ht="14.4" x14ac:dyDescent="0.3">
      <c r="A51" s="14">
        <v>42</v>
      </c>
      <c r="B51" s="101">
        <f t="shared" si="4"/>
        <v>45856</v>
      </c>
      <c r="C51" s="1">
        <v>3457</v>
      </c>
      <c r="D51" s="86">
        <f t="shared" si="1"/>
        <v>180236</v>
      </c>
      <c r="E51" s="1">
        <v>75520</v>
      </c>
      <c r="F51" s="3">
        <f t="shared" si="2"/>
        <v>1379511</v>
      </c>
      <c r="G51" s="6">
        <f t="shared" si="0"/>
        <v>-72063</v>
      </c>
      <c r="H51" s="2">
        <f t="shared" si="3"/>
        <v>-1130912</v>
      </c>
    </row>
    <row r="52" spans="1:8" ht="14.4" x14ac:dyDescent="0.3">
      <c r="A52" s="14">
        <v>43</v>
      </c>
      <c r="B52" s="101">
        <f t="shared" si="4"/>
        <v>45863</v>
      </c>
      <c r="C52" s="1">
        <v>6183</v>
      </c>
      <c r="D52" s="86">
        <f t="shared" si="1"/>
        <v>186419</v>
      </c>
      <c r="E52" s="1">
        <v>28110</v>
      </c>
      <c r="F52" s="3">
        <f t="shared" si="2"/>
        <v>1407621</v>
      </c>
      <c r="G52" s="6">
        <f t="shared" si="0"/>
        <v>-21927</v>
      </c>
      <c r="H52" s="2">
        <f t="shared" si="3"/>
        <v>-1202975</v>
      </c>
    </row>
    <row r="53" spans="1:8" ht="14.4" x14ac:dyDescent="0.3">
      <c r="A53" s="14">
        <v>44</v>
      </c>
      <c r="B53" s="101">
        <f t="shared" si="4"/>
        <v>45870</v>
      </c>
      <c r="C53" s="1">
        <v>4658</v>
      </c>
      <c r="D53" s="86">
        <f t="shared" si="1"/>
        <v>191077</v>
      </c>
      <c r="E53" s="1">
        <v>26635</v>
      </c>
      <c r="F53" s="3">
        <f t="shared" si="2"/>
        <v>1434256</v>
      </c>
      <c r="G53" s="6">
        <f t="shared" si="0"/>
        <v>-21977</v>
      </c>
      <c r="H53" s="2">
        <f t="shared" si="3"/>
        <v>-1224902</v>
      </c>
    </row>
    <row r="54" spans="1:8" ht="14.4" x14ac:dyDescent="0.3">
      <c r="A54" s="14">
        <v>45</v>
      </c>
      <c r="B54" s="101">
        <f t="shared" si="4"/>
        <v>45877</v>
      </c>
      <c r="C54" s="1">
        <v>4753</v>
      </c>
      <c r="D54" s="86">
        <f t="shared" si="1"/>
        <v>195830</v>
      </c>
      <c r="E54" s="1">
        <v>39798</v>
      </c>
      <c r="F54" s="3">
        <f t="shared" si="2"/>
        <v>1474054</v>
      </c>
      <c r="G54" s="6">
        <f t="shared" si="0"/>
        <v>-35045</v>
      </c>
      <c r="H54" s="2">
        <f t="shared" si="3"/>
        <v>-1246879</v>
      </c>
    </row>
    <row r="55" spans="1:8" ht="14.4" x14ac:dyDescent="0.3">
      <c r="A55" s="14">
        <v>46</v>
      </c>
      <c r="B55" s="101">
        <f t="shared" si="4"/>
        <v>45884</v>
      </c>
      <c r="C55" s="1">
        <v>4017</v>
      </c>
      <c r="D55" s="86">
        <f t="shared" si="1"/>
        <v>199847</v>
      </c>
      <c r="E55" s="1">
        <v>62256</v>
      </c>
      <c r="F55" s="3">
        <f t="shared" si="2"/>
        <v>1536310</v>
      </c>
      <c r="G55" s="6">
        <f t="shared" si="0"/>
        <v>-58239</v>
      </c>
      <c r="H55" s="2">
        <f t="shared" si="3"/>
        <v>-1281924</v>
      </c>
    </row>
    <row r="56" spans="1:8" ht="14.4" x14ac:dyDescent="0.3">
      <c r="A56" s="14">
        <v>47</v>
      </c>
      <c r="B56" s="101">
        <f t="shared" si="4"/>
        <v>45891</v>
      </c>
      <c r="C56" s="1">
        <v>6726</v>
      </c>
      <c r="D56" s="86">
        <f t="shared" si="1"/>
        <v>206573</v>
      </c>
      <c r="E56" s="1">
        <v>34209</v>
      </c>
      <c r="F56" s="3">
        <f t="shared" si="2"/>
        <v>1570519</v>
      </c>
      <c r="G56" s="6">
        <f t="shared" si="0"/>
        <v>-27483</v>
      </c>
      <c r="H56" s="2">
        <f t="shared" si="3"/>
        <v>-1340163</v>
      </c>
    </row>
    <row r="57" spans="1:8" ht="14.4" x14ac:dyDescent="0.3">
      <c r="A57" s="14">
        <v>48</v>
      </c>
      <c r="B57" s="101">
        <f t="shared" si="4"/>
        <v>45898</v>
      </c>
      <c r="C57" s="1">
        <v>5029</v>
      </c>
      <c r="D57" s="86">
        <f t="shared" si="1"/>
        <v>211602</v>
      </c>
      <c r="E57" s="1">
        <v>38441</v>
      </c>
      <c r="F57" s="3">
        <f t="shared" si="2"/>
        <v>1608960</v>
      </c>
      <c r="G57" s="6">
        <f t="shared" si="0"/>
        <v>-33412</v>
      </c>
      <c r="H57" s="2">
        <f t="shared" si="3"/>
        <v>-1367646</v>
      </c>
    </row>
    <row r="58" spans="1:8" ht="14.4" x14ac:dyDescent="0.3">
      <c r="A58" s="14">
        <v>49</v>
      </c>
      <c r="B58" s="101">
        <f t="shared" si="4"/>
        <v>45905</v>
      </c>
      <c r="C58" s="1">
        <v>1435</v>
      </c>
      <c r="D58" s="86">
        <f t="shared" si="1"/>
        <v>213037</v>
      </c>
      <c r="E58" s="1">
        <v>32509</v>
      </c>
      <c r="F58" s="3">
        <f t="shared" si="2"/>
        <v>1641469</v>
      </c>
      <c r="G58" s="6">
        <f t="shared" si="0"/>
        <v>-31074</v>
      </c>
      <c r="H58" s="2">
        <f t="shared" si="3"/>
        <v>-1401058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213037</v>
      </c>
      <c r="E59" s="1"/>
      <c r="F59" s="3">
        <f t="shared" si="2"/>
        <v>1641469</v>
      </c>
      <c r="G59" s="6">
        <f t="shared" si="0"/>
        <v>0</v>
      </c>
      <c r="H59" s="2">
        <f t="shared" si="3"/>
        <v>-1432132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213037</v>
      </c>
      <c r="E60" s="1"/>
      <c r="F60" s="3">
        <f t="shared" si="2"/>
        <v>1641469</v>
      </c>
      <c r="G60" s="6">
        <f t="shared" si="0"/>
        <v>0</v>
      </c>
      <c r="H60" s="2">
        <f t="shared" si="3"/>
        <v>-1432132</v>
      </c>
    </row>
    <row r="61" spans="1:8" ht="15" thickBot="1" x14ac:dyDescent="0.35">
      <c r="A61" s="109">
        <v>52</v>
      </c>
      <c r="B61" s="103"/>
      <c r="C61" s="58"/>
      <c r="D61" s="57">
        <f t="shared" si="1"/>
        <v>213037</v>
      </c>
      <c r="E61" s="58"/>
      <c r="F61" s="57">
        <f t="shared" si="2"/>
        <v>1641469</v>
      </c>
      <c r="G61" s="57">
        <f t="shared" si="0"/>
        <v>0</v>
      </c>
      <c r="H61" s="57">
        <f t="shared" si="3"/>
        <v>-1432132</v>
      </c>
    </row>
    <row r="62" spans="1:8" x14ac:dyDescent="0.25">
      <c r="B62" s="7"/>
      <c r="D62" s="3"/>
      <c r="E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55" zoomScale="146" zoomScaleNormal="146" workbookViewId="0">
      <pane xSplit="1" topLeftCell="B1" activePane="topRight" state="frozen"/>
      <selection pane="topRight" activeCell="W71" sqref="W71"/>
    </sheetView>
  </sheetViews>
  <sheetFormatPr defaultRowHeight="13.2" x14ac:dyDescent="0.25"/>
  <cols>
    <col min="1" max="1" width="45.88671875" bestFit="1" customWidth="1"/>
    <col min="2" max="2" width="10" customWidth="1"/>
    <col min="3" max="3" width="10.6640625" customWidth="1"/>
    <col min="4" max="4" width="10.44140625" customWidth="1"/>
    <col min="5" max="5" width="13.21875" customWidth="1"/>
    <col min="6" max="6" width="9.5546875" hidden="1" customWidth="1"/>
    <col min="7" max="7" width="11.6640625" hidden="1" customWidth="1"/>
    <col min="8" max="8" width="10.6640625" hidden="1" customWidth="1"/>
    <col min="9" max="21" width="12" hidden="1" customWidth="1"/>
    <col min="22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hidden="1" x14ac:dyDescent="0.25">
      <c r="A6" t="s">
        <v>45</v>
      </c>
      <c r="B6" s="12" t="s">
        <v>67</v>
      </c>
    </row>
    <row r="7" spans="1:5" hidden="1" x14ac:dyDescent="0.25">
      <c r="A7" s="14" t="s">
        <v>30</v>
      </c>
      <c r="B7" t="s">
        <v>26</v>
      </c>
    </row>
    <row r="8" spans="1:5" hidden="1" x14ac:dyDescent="0.25">
      <c r="A8" s="14" t="s">
        <v>24</v>
      </c>
      <c r="B8" t="s">
        <v>27</v>
      </c>
    </row>
    <row r="9" spans="1:5" hidden="1" x14ac:dyDescent="0.25">
      <c r="A9" s="14" t="s">
        <v>25</v>
      </c>
      <c r="B9" t="s">
        <v>47</v>
      </c>
      <c r="E9" s="14"/>
    </row>
    <row r="10" spans="1:5" hidden="1" x14ac:dyDescent="0.25">
      <c r="A10" s="14" t="s">
        <v>48</v>
      </c>
      <c r="B10" t="s">
        <v>46</v>
      </c>
      <c r="E10" s="15"/>
    </row>
    <row r="11" spans="1:5" hidden="1" x14ac:dyDescent="0.25">
      <c r="A11" s="14" t="s">
        <v>49</v>
      </c>
      <c r="B11" t="s">
        <v>52</v>
      </c>
      <c r="E11" s="15"/>
    </row>
    <row r="12" spans="1:5" hidden="1" x14ac:dyDescent="0.25">
      <c r="A12" s="14" t="s">
        <v>51</v>
      </c>
      <c r="B12" s="14" t="s">
        <v>56</v>
      </c>
      <c r="C12" s="14"/>
      <c r="D12" s="14"/>
      <c r="E12" s="15"/>
    </row>
    <row r="13" spans="1:5" hidden="1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hidden="1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hidden="1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hidden="1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hidden="1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hidden="1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hidden="1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hidden="1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hidden="1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hidden="1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X23" s="102">
        <f>'Data 2024_25'!B56</f>
        <v>45891</v>
      </c>
    </row>
    <row r="24" spans="1:24" x14ac:dyDescent="0.25">
      <c r="A24" s="92" t="s">
        <v>29</v>
      </c>
      <c r="B24" s="90" t="s">
        <v>31</v>
      </c>
      <c r="C24" s="91"/>
      <c r="D24" s="91"/>
      <c r="E24" s="97">
        <f>X23</f>
        <v>45891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87"/>
      <c r="W24" s="87"/>
      <c r="X24" s="107"/>
    </row>
    <row r="25" spans="1:24" s="4" customFormat="1" ht="13.8" thickBot="1" x14ac:dyDescent="0.3">
      <c r="A25" s="94" t="s">
        <v>28</v>
      </c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93"/>
      <c r="M25" s="93"/>
      <c r="N25" s="93"/>
      <c r="O25" s="95"/>
      <c r="P25" s="95"/>
      <c r="Q25" s="95"/>
      <c r="R25" s="106"/>
      <c r="S25" s="106"/>
      <c r="T25" s="106"/>
      <c r="U25" s="93"/>
      <c r="V25" s="93"/>
      <c r="W25" s="93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>
        <f>32359+41357+23164+4300+6704</f>
        <v>107884</v>
      </c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24793+27618+29360+30988+3151+19966</f>
        <v>135876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>
        <f>1396+18507+8025+23509</f>
        <v>51437</v>
      </c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21881+5010+10883+35+326+221+542+109+1317+26886+25560+6415+10985+22160+17316+25607+51127+44186+32233+24310+26349+44099</f>
        <v>397557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>
        <f>27404</f>
        <v>27404</v>
      </c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1850+11624+25239+9603+67495+24530+3306+57104+26181+5617+23319+3382+4420+51480+39974+27707+19062+5946+3912+11571+17981+2560</f>
        <v>443863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23405+5371+18625+6140+15624+14513</f>
        <v>83678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3327+13846+15372+25137+31284+39536+5384+54967+5296</f>
        <v>194149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44340+6733+16277+19975+5001</f>
        <v>92326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36625+405+3284</f>
        <v>40314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1574488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45891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4" t="s">
        <v>33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>
        <f>34+35</f>
        <v>69</v>
      </c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34+179+238+228+824+333+77+224+76+759+420+153+267+262+416+77+338+224+183+221+258+400+519+851+110</f>
        <v>7671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468+871+1135+879+1743+1292+1097+878+286+314+537+70+280+552+1752+456+2166+3359+1090+483+721+618+3602+4596+1396+662+702+4680+4686+3821+2253+2760+2568+4435+1788+492+840+1362+944+840+684+543+576+103+934+756+382+274+526</f>
        <v>68252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296+223+305+144+374+669+1343+443+512+823+2101+210+232+183+9+311+1472+900+277+1590+881+676+1138+1388+1160+1050+1043+135+898+485+493+140+58+413+1769+592</f>
        <v>24736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320+658+430+811+605+68+65+566+496+1267+741+385+796+515+312+912+426+311+631+354+386+316+946+737+71+1758+1954+1825+1732+914+961+1110+207+142+104+243+224+329+183+658+413</f>
        <v>25882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>
        <f>109+69+72</f>
        <v>250</v>
      </c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317+3243+4856+2183+2031+2629+3455+2071+3486+3025+2560+2366+4490+5887+4579+3625+2055+3121+3183+4621+4351+6332+3290+303+1672+126+1584+1526+1672+618+373+547</f>
        <v>86177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SUM(X55:X67)</f>
        <v>213037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2">
    <mergeCell ref="A53:K53"/>
    <mergeCell ref="B25:K25"/>
  </mergeCells>
  <phoneticPr fontId="4" type="noConversion"/>
  <pageMargins left="0.25" right="0.22" top="0.74" bottom="1" header="0.25" footer="0.5"/>
  <pageSetup paperSize="9" scale="4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5B6224-D3D2-468A-8E86-4EE09AFBC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2025-09-11T15:16:37Z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