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2" windowWidth="11340" windowHeight="5460" tabRatio="863" activeTab="5"/>
  </bookViews>
  <sheets>
    <sheet name="Invoere 4jr vgl" sheetId="1" r:id="rId1"/>
    <sheet name="Invoere 2017_18" sheetId="2" r:id="rId2"/>
    <sheet name="Uitvoere 2017_18" sheetId="3" r:id="rId3"/>
    <sheet name="In en uitvoere 2017_18" sheetId="4" r:id="rId4"/>
    <sheet name="Data 2017_18" sheetId="5" r:id="rId5"/>
    <sheet name="Data 2018_19" sheetId="6" r:id="rId6"/>
    <sheet name="Land-Country data" sheetId="7" r:id="rId7"/>
    <sheet name="Import per harbour" sheetId="8" r:id="rId8"/>
  </sheets>
  <definedNames/>
  <calcPr fullCalcOnLoad="1"/>
</workbook>
</file>

<file path=xl/sharedStrings.xml><?xml version="1.0" encoding="utf-8"?>
<sst xmlns="http://schemas.openxmlformats.org/spreadsheetml/2006/main" count="181" uniqueCount="113">
  <si>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</si>
  <si>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</si>
  <si>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</si>
  <si>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</si>
  <si>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</si>
  <si>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</si>
  <si>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</si>
  <si>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</si>
  <si>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</si>
  <si>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</si>
  <si>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</si>
  <si>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</si>
  <si>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</si>
  <si>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</si>
  <si>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</si>
  <si>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</si>
  <si>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</si>
  <si>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</si>
  <si>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</si>
  <si>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</si>
  <si>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</si>
  <si>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</si>
  <si>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</si>
  <si>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</si>
  <si>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</si>
  <si>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</si>
  <si>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</si>
  <si>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</si>
  <si>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</si>
  <si>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</si>
  <si>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</si>
  <si>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</si>
  <si>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</si>
  <si>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</si>
  <si>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</si>
  <si>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</si>
  <si>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</si>
  <si>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</si>
  <si>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</si>
  <si>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</si>
  <si>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</si>
  <si>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</si>
  <si>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</si>
  <si>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</si>
  <si>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</si>
  <si>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</si>
  <si>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</si>
  <si>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</si>
  <si>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</si>
  <si>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</si>
  <si>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</si>
  <si>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</si>
  <si>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</si>
  <si>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</si>
  <si>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</si>
  <si>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</si>
  <si>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</si>
  <si>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</si>
  <si>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</si>
  <si>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</si>
  <si>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</si>
  <si>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</si>
  <si>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</si>
  <si>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</si>
  <si>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</si>
  <si>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</si>
  <si>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</si>
  <si>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</si>
  <si>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</si>
  <si>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</si>
  <si>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</si>
  <si>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</si>
  <si>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</si>
  <si>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</si>
  <si>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</si>
  <si>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</si>
  <si>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</si>
  <si>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</si>
  <si>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</si>
  <si>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</si>
  <si>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</si>
  <si>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</si>
  <si>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</si>
  <si>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</si>
  <si>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Durban</t>
  </si>
  <si>
    <t/>
  </si>
  <si>
    <t>Total</t>
  </si>
  <si>
    <t>SAGIS KORING WEEKLIKSE INVOERE PER HAWE/WHEAT WEEKLY IMPORTS PER HARBOUR</t>
  </si>
  <si>
    <t>Czech Republic</t>
  </si>
  <si>
    <t>Cape Town</t>
  </si>
  <si>
    <t>2017/2018</t>
  </si>
  <si>
    <t>Uitvoere/ Exports</t>
  </si>
  <si>
    <t>Invoere/Imports</t>
  </si>
  <si>
    <t>*Includes: Imports for RSA and Other Countries</t>
  </si>
  <si>
    <t>*Sluit in: Invoer vir RSA en Ander Lande</t>
  </si>
  <si>
    <t>2018/2019</t>
  </si>
  <si>
    <t>WHEAT: WEEKLY IMPORT PER HARBOUR - 2018/19 SEASON</t>
  </si>
  <si>
    <t>KORING: WEEKLIKSE INVOER PER HAWE - 2018/19 SEISOEN</t>
  </si>
  <si>
    <t>29 Sep - 05 Oct/Okt 2018</t>
  </si>
  <si>
    <t>06 Oct/Okt - 12 Oct/Okt 2018</t>
  </si>
  <si>
    <t>SAGIS: WEEKLIKSE INVOERE EN UITVOERE - KORING 2017/18</t>
  </si>
  <si>
    <t>SAGIS: WEEKLY IMPORTS AND EXPORTS - WHEAT 2017/18</t>
  </si>
  <si>
    <t>SAGIS: WEEKLIKSE INVOERE EN UITVOERE - KORING 2018/19</t>
  </si>
  <si>
    <t>SAGIS: WEEKLY IMPORTS AND EXPORTS - WHEAT 2018/19</t>
  </si>
  <si>
    <t>Vanaf/From 26 Sep/Sep 2016 -              02-10-15</t>
  </si>
  <si>
    <t>Vanaf/From 07 Okt/Oct 2017 -</t>
  </si>
  <si>
    <t>Port Elizabeth</t>
  </si>
  <si>
    <t>13 Oct/Okt - 19 Oct/Okt 2018</t>
  </si>
  <si>
    <t>20 Oct/Okt - 26 Oct/Okt 2018</t>
  </si>
  <si>
    <t>East London</t>
  </si>
  <si>
    <t>27 Oct/Okt - 02 Nov 2018</t>
  </si>
  <si>
    <t>Total/Totaal</t>
  </si>
  <si>
    <t>03 Nov - 09 Nov 2018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</si>
</sst>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  <numFmt numFmtId="188" formatCode="_ * #\ ##0_ ;_ * \-#\ ##0_ ;_ * &quot;-&quot;??_ ;_ @_ 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.45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.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74" fontId="0" fillId="0" borderId="14" xfId="42" applyNumberFormat="1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5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21" xfId="42" applyNumberFormat="1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1" fillId="0" borderId="31" xfId="42" applyNumberFormat="1" applyFont="1" applyFill="1" applyBorder="1" applyAlignment="1">
      <alignment/>
    </xf>
    <xf numFmtId="174" fontId="1" fillId="0" borderId="13" xfId="42" applyNumberFormat="1" applyFont="1" applyFill="1" applyBorder="1" applyAlignment="1">
      <alignment/>
    </xf>
    <xf numFmtId="174" fontId="1" fillId="0" borderId="32" xfId="42" applyNumberFormat="1" applyFont="1" applyFill="1" applyBorder="1" applyAlignment="1">
      <alignment/>
    </xf>
    <xf numFmtId="174" fontId="1" fillId="0" borderId="33" xfId="42" applyNumberFormat="1" applyFont="1" applyFill="1" applyBorder="1" applyAlignment="1">
      <alignment/>
    </xf>
    <xf numFmtId="174" fontId="1" fillId="0" borderId="34" xfId="42" applyNumberFormat="1" applyFont="1" applyFill="1" applyBorder="1" applyAlignment="1">
      <alignment/>
    </xf>
    <xf numFmtId="174" fontId="1" fillId="0" borderId="35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 horizontal="right"/>
    </xf>
    <xf numFmtId="174" fontId="0" fillId="0" borderId="20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37" xfId="42" applyNumberFormat="1" applyFont="1" applyBorder="1" applyAlignment="1">
      <alignment/>
    </xf>
    <xf numFmtId="174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4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39" xfId="42" applyNumberFormat="1" applyFont="1" applyFill="1" applyBorder="1" applyAlignment="1">
      <alignment/>
    </xf>
    <xf numFmtId="174" fontId="0" fillId="0" borderId="40" xfId="42" applyNumberFormat="1" applyFont="1" applyFill="1" applyBorder="1" applyAlignment="1">
      <alignment/>
    </xf>
    <xf numFmtId="174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74" fontId="0" fillId="0" borderId="17" xfId="42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38" xfId="0" applyNumberFormat="1" applyFont="1" applyFill="1" applyBorder="1" applyAlignment="1">
      <alignment horizontal="left"/>
    </xf>
    <xf numFmtId="183" fontId="1" fillId="0" borderId="38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16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6" fillId="0" borderId="48" xfId="0" applyNumberFormat="1" applyFont="1" applyBorder="1" applyAlignment="1">
      <alignment horizontal="center"/>
    </xf>
    <xf numFmtId="0" fontId="56" fillId="0" borderId="49" xfId="0" applyNumberFormat="1" applyFont="1" applyBorder="1" applyAlignment="1">
      <alignment horizontal="center"/>
    </xf>
    <xf numFmtId="0" fontId="56" fillId="0" borderId="50" xfId="0" applyNumberFormat="1" applyFont="1" applyBorder="1" applyAlignment="1">
      <alignment horizontal="center"/>
    </xf>
    <xf numFmtId="0" fontId="56" fillId="0" borderId="48" xfId="0" applyNumberFormat="1" applyFont="1" applyBorder="1" applyAlignment="1">
      <alignment horizontal="left"/>
    </xf>
    <xf numFmtId="0" fontId="56" fillId="0" borderId="49" xfId="0" applyNumberFormat="1" applyFont="1" applyBorder="1" applyAlignment="1">
      <alignment horizontal="left"/>
    </xf>
    <xf numFmtId="0" fontId="56" fillId="0" borderId="50" xfId="0" applyNumberFormat="1" applyFont="1" applyBorder="1" applyAlignment="1">
      <alignment horizontal="left"/>
    </xf>
    <xf numFmtId="0" fontId="56" fillId="0" borderId="51" xfId="0" applyNumberFormat="1" applyFont="1" applyBorder="1" applyAlignment="1">
      <alignment horizontal="center"/>
    </xf>
    <xf numFmtId="3" fontId="56" fillId="0" borderId="51" xfId="0" applyNumberFormat="1" applyFont="1" applyBorder="1" applyAlignment="1">
      <alignment horizontal="right"/>
    </xf>
    <xf numFmtId="3" fontId="57" fillId="0" borderId="51" xfId="0" applyNumberFormat="1" applyFont="1" applyBorder="1" applyAlignment="1">
      <alignment horizontal="right"/>
    </xf>
    <xf numFmtId="0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875"/>
          <c:w val="0.9465"/>
          <c:h val="0.7712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overlap val="-25"/>
        <c:gapWidth val="75"/>
        <c:axId val="48405354"/>
        <c:axId val="32995003"/>
      </c:barChart>
      <c:catAx>
        <c:axId val="48405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405354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9425"/>
          <c:w val="0.982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- 2017/2018 (ton) </a:t>
            </a:r>
          </a:p>
        </c:rich>
      </c:tx>
      <c:layout>
        <c:manualLayout>
          <c:xMode val="factor"/>
          <c:yMode val="factor"/>
          <c:x val="-0.003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25"/>
          <c:y val="0.153"/>
          <c:w val="0.4675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- 2017/2018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20025"/>
          <c:w val="0.4415"/>
          <c:h val="0.7195"/>
        </c:manualLayout>
      </c:layout>
      <c:pieChart>
        <c:varyColors val="1"/>
        <c:ser>
          <c:idx val="0"/>
          <c:order val="0"/>
          <c:tx>
            <c:strRef>
              <c:f>'Land-Country data'!$Q$50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data'!$Q$51:$Q$63</c:f>
              <c:numCache>
                <c:ptCount val="13"/>
                <c:pt idx="0">
                  <c:v>10943</c:v>
                </c:pt>
                <c:pt idx="1">
                  <c:v>12373</c:v>
                </c:pt>
                <c:pt idx="2">
                  <c:v>2370</c:v>
                </c:pt>
                <c:pt idx="3">
                  <c:v>6918</c:v>
                </c:pt>
                <c:pt idx="4">
                  <c:v>12834</c:v>
                </c:pt>
                <c:pt idx="11">
                  <c:v>30097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425"/>
          <c:w val="0.98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'Data 2017_18'!$C$7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  <c:pt idx="23">
                  <c:v>43175</c:v>
                </c:pt>
                <c:pt idx="24">
                  <c:v>43182</c:v>
                </c:pt>
                <c:pt idx="25">
                  <c:v>43189</c:v>
                </c:pt>
                <c:pt idx="26">
                  <c:v>43196</c:v>
                </c:pt>
                <c:pt idx="27">
                  <c:v>43203</c:v>
                </c:pt>
                <c:pt idx="28">
                  <c:v>43210</c:v>
                </c:pt>
                <c:pt idx="29">
                  <c:v>43217</c:v>
                </c:pt>
                <c:pt idx="30">
                  <c:v>43224</c:v>
                </c:pt>
                <c:pt idx="31">
                  <c:v>43231</c:v>
                </c:pt>
                <c:pt idx="32">
                  <c:v>43238</c:v>
                </c:pt>
                <c:pt idx="33">
                  <c:v>43245</c:v>
                </c:pt>
                <c:pt idx="34">
                  <c:v>43252</c:v>
                </c:pt>
                <c:pt idx="35">
                  <c:v>43259</c:v>
                </c:pt>
                <c:pt idx="36">
                  <c:v>43266</c:v>
                </c:pt>
                <c:pt idx="37">
                  <c:v>43273</c:v>
                </c:pt>
                <c:pt idx="38">
                  <c:v>43280</c:v>
                </c:pt>
                <c:pt idx="39">
                  <c:v>43287</c:v>
                </c:pt>
                <c:pt idx="40">
                  <c:v>43294</c:v>
                </c:pt>
                <c:pt idx="41">
                  <c:v>43301</c:v>
                </c:pt>
                <c:pt idx="42">
                  <c:v>43308</c:v>
                </c:pt>
                <c:pt idx="43">
                  <c:v>43315</c:v>
                </c:pt>
                <c:pt idx="44">
                  <c:v>43322</c:v>
                </c:pt>
                <c:pt idx="45">
                  <c:v>43329</c:v>
                </c:pt>
                <c:pt idx="46">
                  <c:v>43336</c:v>
                </c:pt>
                <c:pt idx="47">
                  <c:v>43343</c:v>
                </c:pt>
                <c:pt idx="48">
                  <c:v>43350</c:v>
                </c:pt>
                <c:pt idx="49">
                  <c:v>43357</c:v>
                </c:pt>
                <c:pt idx="50">
                  <c:v>43364</c:v>
                </c:pt>
                <c:pt idx="51">
                  <c:v>43371</c:v>
                </c:pt>
              </c:strCache>
            </c:strRef>
          </c:cat>
          <c:val>
            <c:numRef>
              <c:f>'Data 2017_18'!$C$10:$C$61</c:f>
              <c:numCache>
                <c:ptCount val="52"/>
                <c:pt idx="0">
                  <c:v>67</c:v>
                </c:pt>
                <c:pt idx="1">
                  <c:v>766</c:v>
                </c:pt>
                <c:pt idx="2">
                  <c:v>572</c:v>
                </c:pt>
                <c:pt idx="3">
                  <c:v>242</c:v>
                </c:pt>
                <c:pt idx="4">
                  <c:v>33</c:v>
                </c:pt>
                <c:pt idx="5">
                  <c:v>34</c:v>
                </c:pt>
                <c:pt idx="6">
                  <c:v>854</c:v>
                </c:pt>
                <c:pt idx="7">
                  <c:v>626</c:v>
                </c:pt>
                <c:pt idx="8">
                  <c:v>99</c:v>
                </c:pt>
                <c:pt idx="9">
                  <c:v>401</c:v>
                </c:pt>
                <c:pt idx="10">
                  <c:v>0</c:v>
                </c:pt>
                <c:pt idx="11">
                  <c:v>0</c:v>
                </c:pt>
                <c:pt idx="12">
                  <c:v>1265</c:v>
                </c:pt>
                <c:pt idx="13">
                  <c:v>425</c:v>
                </c:pt>
                <c:pt idx="14">
                  <c:v>0</c:v>
                </c:pt>
                <c:pt idx="15">
                  <c:v>101</c:v>
                </c:pt>
                <c:pt idx="16">
                  <c:v>4651</c:v>
                </c:pt>
                <c:pt idx="17">
                  <c:v>1324</c:v>
                </c:pt>
                <c:pt idx="18">
                  <c:v>542</c:v>
                </c:pt>
                <c:pt idx="19">
                  <c:v>1822</c:v>
                </c:pt>
                <c:pt idx="20">
                  <c:v>2560</c:v>
                </c:pt>
                <c:pt idx="21">
                  <c:v>802</c:v>
                </c:pt>
                <c:pt idx="22">
                  <c:v>67</c:v>
                </c:pt>
                <c:pt idx="23">
                  <c:v>663</c:v>
                </c:pt>
                <c:pt idx="24">
                  <c:v>1227</c:v>
                </c:pt>
                <c:pt idx="25">
                  <c:v>2280</c:v>
                </c:pt>
                <c:pt idx="26">
                  <c:v>3178</c:v>
                </c:pt>
                <c:pt idx="27">
                  <c:v>4316</c:v>
                </c:pt>
                <c:pt idx="28">
                  <c:v>2463</c:v>
                </c:pt>
                <c:pt idx="29">
                  <c:v>2443</c:v>
                </c:pt>
                <c:pt idx="30">
                  <c:v>1870</c:v>
                </c:pt>
                <c:pt idx="31">
                  <c:v>2133</c:v>
                </c:pt>
                <c:pt idx="32">
                  <c:v>2165</c:v>
                </c:pt>
                <c:pt idx="33">
                  <c:v>2135</c:v>
                </c:pt>
                <c:pt idx="34">
                  <c:v>1754</c:v>
                </c:pt>
                <c:pt idx="35">
                  <c:v>719</c:v>
                </c:pt>
                <c:pt idx="36">
                  <c:v>2904</c:v>
                </c:pt>
                <c:pt idx="37">
                  <c:v>3433</c:v>
                </c:pt>
                <c:pt idx="38">
                  <c:v>3548</c:v>
                </c:pt>
                <c:pt idx="39">
                  <c:v>2551</c:v>
                </c:pt>
                <c:pt idx="40">
                  <c:v>1410</c:v>
                </c:pt>
                <c:pt idx="41">
                  <c:v>59</c:v>
                </c:pt>
                <c:pt idx="42">
                  <c:v>1208</c:v>
                </c:pt>
                <c:pt idx="43">
                  <c:v>2051</c:v>
                </c:pt>
                <c:pt idx="44">
                  <c:v>1332</c:v>
                </c:pt>
                <c:pt idx="45">
                  <c:v>3135</c:v>
                </c:pt>
                <c:pt idx="46">
                  <c:v>1443</c:v>
                </c:pt>
                <c:pt idx="47">
                  <c:v>2092</c:v>
                </c:pt>
                <c:pt idx="48">
                  <c:v>2438</c:v>
                </c:pt>
                <c:pt idx="49">
                  <c:v>1827</c:v>
                </c:pt>
                <c:pt idx="50">
                  <c:v>453</c:v>
                </c:pt>
                <c:pt idx="51">
                  <c:v>1052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2017_18'!$E$7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  <c:pt idx="23">
                  <c:v>43175</c:v>
                </c:pt>
                <c:pt idx="24">
                  <c:v>43182</c:v>
                </c:pt>
                <c:pt idx="25">
                  <c:v>43189</c:v>
                </c:pt>
                <c:pt idx="26">
                  <c:v>43196</c:v>
                </c:pt>
                <c:pt idx="27">
                  <c:v>43203</c:v>
                </c:pt>
                <c:pt idx="28">
                  <c:v>43210</c:v>
                </c:pt>
                <c:pt idx="29">
                  <c:v>43217</c:v>
                </c:pt>
                <c:pt idx="30">
                  <c:v>43224</c:v>
                </c:pt>
                <c:pt idx="31">
                  <c:v>43231</c:v>
                </c:pt>
                <c:pt idx="32">
                  <c:v>43238</c:v>
                </c:pt>
                <c:pt idx="33">
                  <c:v>43245</c:v>
                </c:pt>
                <c:pt idx="34">
                  <c:v>43252</c:v>
                </c:pt>
                <c:pt idx="35">
                  <c:v>43259</c:v>
                </c:pt>
                <c:pt idx="36">
                  <c:v>43266</c:v>
                </c:pt>
                <c:pt idx="37">
                  <c:v>43273</c:v>
                </c:pt>
                <c:pt idx="38">
                  <c:v>43280</c:v>
                </c:pt>
                <c:pt idx="39">
                  <c:v>43287</c:v>
                </c:pt>
                <c:pt idx="40">
                  <c:v>43294</c:v>
                </c:pt>
                <c:pt idx="41">
                  <c:v>43301</c:v>
                </c:pt>
                <c:pt idx="42">
                  <c:v>43308</c:v>
                </c:pt>
                <c:pt idx="43">
                  <c:v>43315</c:v>
                </c:pt>
                <c:pt idx="44">
                  <c:v>43322</c:v>
                </c:pt>
                <c:pt idx="45">
                  <c:v>43329</c:v>
                </c:pt>
                <c:pt idx="46">
                  <c:v>43336</c:v>
                </c:pt>
                <c:pt idx="47">
                  <c:v>43343</c:v>
                </c:pt>
                <c:pt idx="48">
                  <c:v>43350</c:v>
                </c:pt>
                <c:pt idx="49">
                  <c:v>43357</c:v>
                </c:pt>
                <c:pt idx="50">
                  <c:v>43364</c:v>
                </c:pt>
                <c:pt idx="51">
                  <c:v>43371</c:v>
                </c:pt>
              </c:strCache>
            </c:strRef>
          </c:cat>
          <c:val>
            <c:numRef>
              <c:f>'Data 2017_18'!$E$10:$E$61</c:f>
              <c:numCache>
                <c:ptCount val="52"/>
                <c:pt idx="0">
                  <c:v>34766</c:v>
                </c:pt>
                <c:pt idx="1">
                  <c:v>84743</c:v>
                </c:pt>
                <c:pt idx="2">
                  <c:v>129545</c:v>
                </c:pt>
                <c:pt idx="3">
                  <c:v>63087</c:v>
                </c:pt>
                <c:pt idx="4">
                  <c:v>83673</c:v>
                </c:pt>
                <c:pt idx="5">
                  <c:v>34585</c:v>
                </c:pt>
                <c:pt idx="6">
                  <c:v>32641</c:v>
                </c:pt>
                <c:pt idx="7">
                  <c:v>57195</c:v>
                </c:pt>
                <c:pt idx="8">
                  <c:v>55969</c:v>
                </c:pt>
                <c:pt idx="9">
                  <c:v>1714</c:v>
                </c:pt>
                <c:pt idx="10">
                  <c:v>0</c:v>
                </c:pt>
                <c:pt idx="11">
                  <c:v>0</c:v>
                </c:pt>
                <c:pt idx="12">
                  <c:v>41416</c:v>
                </c:pt>
                <c:pt idx="13">
                  <c:v>0</c:v>
                </c:pt>
                <c:pt idx="14">
                  <c:v>10007</c:v>
                </c:pt>
                <c:pt idx="15">
                  <c:v>44561</c:v>
                </c:pt>
                <c:pt idx="16">
                  <c:v>22419</c:v>
                </c:pt>
                <c:pt idx="17">
                  <c:v>58722</c:v>
                </c:pt>
                <c:pt idx="18">
                  <c:v>64065</c:v>
                </c:pt>
                <c:pt idx="19">
                  <c:v>95837</c:v>
                </c:pt>
                <c:pt idx="20">
                  <c:v>56786</c:v>
                </c:pt>
                <c:pt idx="21">
                  <c:v>101115</c:v>
                </c:pt>
                <c:pt idx="22">
                  <c:v>53262</c:v>
                </c:pt>
                <c:pt idx="23">
                  <c:v>21627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16405</c:v>
                </c:pt>
                <c:pt idx="32">
                  <c:v>57876</c:v>
                </c:pt>
                <c:pt idx="33">
                  <c:v>21482</c:v>
                </c:pt>
                <c:pt idx="34">
                  <c:v>53271</c:v>
                </c:pt>
                <c:pt idx="35">
                  <c:v>29017</c:v>
                </c:pt>
                <c:pt idx="36">
                  <c:v>101572</c:v>
                </c:pt>
                <c:pt idx="37">
                  <c:v>79636</c:v>
                </c:pt>
                <c:pt idx="38">
                  <c:v>58725</c:v>
                </c:pt>
                <c:pt idx="39">
                  <c:v>56011</c:v>
                </c:pt>
                <c:pt idx="40">
                  <c:v>25524</c:v>
                </c:pt>
                <c:pt idx="41">
                  <c:v>56667</c:v>
                </c:pt>
                <c:pt idx="42">
                  <c:v>21699</c:v>
                </c:pt>
                <c:pt idx="43">
                  <c:v>64132</c:v>
                </c:pt>
                <c:pt idx="44">
                  <c:v>22900</c:v>
                </c:pt>
                <c:pt idx="45">
                  <c:v>37529</c:v>
                </c:pt>
                <c:pt idx="46">
                  <c:v>48962</c:v>
                </c:pt>
                <c:pt idx="47">
                  <c:v>75307</c:v>
                </c:pt>
                <c:pt idx="48">
                  <c:v>85086</c:v>
                </c:pt>
                <c:pt idx="49">
                  <c:v>41299</c:v>
                </c:pt>
                <c:pt idx="50">
                  <c:v>52951</c:v>
                </c:pt>
                <c:pt idx="51">
                  <c:v>23446</c:v>
                </c:pt>
              </c:numCache>
            </c:numRef>
          </c:val>
          <c:smooth val="0"/>
        </c:ser>
        <c:marker val="1"/>
        <c:axId val="28519572"/>
        <c:axId val="55349557"/>
      </c:lineChart>
      <c:dateAx>
        <c:axId val="28519572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349557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9435"/>
          <c:w val="0.796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62675"/>
    <xdr:graphicFrame>
      <xdr:nvGraphicFramePr>
        <xdr:cNvPr id="1" name="Chart 1"/>
        <xdr:cNvGraphicFramePr/>
      </xdr:nvGraphicFramePr>
      <xdr:xfrm>
        <a:off x="0" y="0"/>
        <a:ext cx="1022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100</v>
      </c>
    </row>
    <row r="2" ht="12.75">
      <c r="C2" s="5" t="s">
        <v>101</v>
      </c>
    </row>
    <row r="3" ht="12.75">
      <c r="C3" s="5"/>
    </row>
    <row r="4" spans="2:4" ht="12.75">
      <c r="B4" s="13" t="s">
        <v>83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38</v>
      </c>
      <c r="C7" s="9" t="s">
        <v>91</v>
      </c>
      <c r="D7" s="9" t="s">
        <v>91</v>
      </c>
      <c r="E7" s="9" t="s">
        <v>92</v>
      </c>
      <c r="F7" s="9" t="s">
        <v>92</v>
      </c>
      <c r="G7" s="9" t="s">
        <v>2</v>
      </c>
      <c r="H7" s="9" t="s">
        <v>2</v>
      </c>
    </row>
    <row r="8" spans="1:8" ht="12.75">
      <c r="A8" s="62"/>
      <c r="B8" s="10" t="s">
        <v>16</v>
      </c>
      <c r="C8" s="10" t="s">
        <v>0</v>
      </c>
      <c r="D8" s="10" t="s">
        <v>40</v>
      </c>
      <c r="E8" s="11"/>
      <c r="F8" s="10" t="s">
        <v>40</v>
      </c>
      <c r="G8" s="10" t="s">
        <v>39</v>
      </c>
      <c r="H8" s="10" t="s">
        <v>40</v>
      </c>
    </row>
    <row r="9" spans="1:8" ht="13.5" thickBot="1">
      <c r="A9" s="62" t="s">
        <v>21</v>
      </c>
      <c r="B9" s="59" t="s">
        <v>37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4.2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4.2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4.2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4.2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4.2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4.2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4.2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4.2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4.2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4.2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4.2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4.2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4.2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4.2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4.2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4.2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4.2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4.2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4.2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4.2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4.2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4.2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4.2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4.2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4.2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4.2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4.2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4.2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4.2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4.2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4.2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4.2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4.2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4.2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4.2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4.2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4.2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4.2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4.2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4.2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4.2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4.2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4.2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4.2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4.2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4.2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4.2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4.2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4.2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4.2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4.2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102</v>
      </c>
    </row>
    <row r="2" ht="12.75">
      <c r="C2" s="5" t="s">
        <v>103</v>
      </c>
    </row>
    <row r="3" ht="12.75">
      <c r="C3" s="5"/>
    </row>
    <row r="4" spans="2:4" ht="12.75">
      <c r="B4" s="13" t="s">
        <v>83</v>
      </c>
      <c r="C4" s="5"/>
      <c r="D4" s="106">
        <f>B15</f>
        <v>43413</v>
      </c>
    </row>
    <row r="5" ht="12.75">
      <c r="C5" s="5"/>
    </row>
    <row r="6" ht="13.5" thickBot="1"/>
    <row r="7" spans="1:8" ht="12.75">
      <c r="A7" s="61"/>
      <c r="B7" s="9" t="s">
        <v>38</v>
      </c>
      <c r="C7" s="9" t="s">
        <v>91</v>
      </c>
      <c r="D7" s="9" t="s">
        <v>91</v>
      </c>
      <c r="E7" s="9" t="s">
        <v>92</v>
      </c>
      <c r="F7" s="9" t="s">
        <v>92</v>
      </c>
      <c r="G7" s="9" t="s">
        <v>2</v>
      </c>
      <c r="H7" s="9" t="s">
        <v>2</v>
      </c>
    </row>
    <row r="8" spans="1:8" ht="12.75">
      <c r="A8" s="62"/>
      <c r="B8" s="10" t="s">
        <v>16</v>
      </c>
      <c r="C8" s="10" t="s">
        <v>0</v>
      </c>
      <c r="D8" s="10" t="s">
        <v>40</v>
      </c>
      <c r="E8" s="11"/>
      <c r="F8" s="10" t="s">
        <v>40</v>
      </c>
      <c r="G8" s="10" t="s">
        <v>39</v>
      </c>
      <c r="H8" s="10" t="s">
        <v>40</v>
      </c>
    </row>
    <row r="9" spans="1:8" ht="13.5" thickBot="1">
      <c r="A9" s="62" t="s">
        <v>21</v>
      </c>
      <c r="B9" s="59" t="s">
        <v>37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4.2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4576</v>
      </c>
      <c r="F10" s="3">
        <f>E10</f>
        <v>4576</v>
      </c>
      <c r="G10" s="7">
        <f>+C10-E10</f>
        <v>-3705</v>
      </c>
      <c r="H10" s="2">
        <f>G10</f>
        <v>-3705</v>
      </c>
    </row>
    <row r="11" spans="1:8" ht="14.2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17133</v>
      </c>
      <c r="G11" s="7">
        <f>+C11-E11</f>
        <v>-11226</v>
      </c>
      <c r="H11" s="2">
        <f>H10+G11</f>
        <v>-14931</v>
      </c>
    </row>
    <row r="12" spans="1:8" ht="14.2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7089</v>
      </c>
      <c r="F12" s="3">
        <f t="shared" si="0"/>
        <v>24222</v>
      </c>
      <c r="G12" s="7">
        <f>+C12-E12</f>
        <v>-7089</v>
      </c>
      <c r="H12" s="2">
        <f aca="true" t="shared" si="1" ref="H12:H19">H11+G12</f>
        <v>-22020</v>
      </c>
    </row>
    <row r="13" spans="1:8" ht="14.2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31606</v>
      </c>
      <c r="F13" s="3">
        <f t="shared" si="0"/>
        <v>55828</v>
      </c>
      <c r="G13" s="7">
        <f aca="true" t="shared" si="3" ref="G13:G61">+C13-E13</f>
        <v>-31576</v>
      </c>
      <c r="H13" s="2">
        <f t="shared" si="1"/>
        <v>-53596</v>
      </c>
    </row>
    <row r="14" spans="1:8" ht="14.2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10115</v>
      </c>
      <c r="F14" s="3">
        <f t="shared" si="0"/>
        <v>65943</v>
      </c>
      <c r="G14" s="7">
        <f t="shared" si="3"/>
        <v>-9469</v>
      </c>
      <c r="H14" s="2">
        <f t="shared" si="1"/>
        <v>-63065</v>
      </c>
    </row>
    <row r="15" spans="1:8" ht="14.2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26364</v>
      </c>
      <c r="F15" s="3">
        <f t="shared" si="0"/>
        <v>92307</v>
      </c>
      <c r="G15" s="7">
        <f t="shared" si="3"/>
        <v>-25895</v>
      </c>
      <c r="H15" s="2">
        <f t="shared" si="1"/>
        <v>-88960</v>
      </c>
    </row>
    <row r="16" spans="1:8" ht="14.25">
      <c r="A16" s="60">
        <v>7</v>
      </c>
      <c r="B16" s="108"/>
      <c r="C16" s="1"/>
      <c r="D16" s="93">
        <f t="shared" si="2"/>
        <v>3347</v>
      </c>
      <c r="E16" s="1"/>
      <c r="F16" s="3">
        <f t="shared" si="0"/>
        <v>92307</v>
      </c>
      <c r="G16" s="7">
        <f t="shared" si="3"/>
        <v>0</v>
      </c>
      <c r="H16" s="2">
        <f t="shared" si="1"/>
        <v>-88960</v>
      </c>
    </row>
    <row r="17" spans="1:8" ht="14.25">
      <c r="A17" s="60">
        <v>8</v>
      </c>
      <c r="B17" s="108"/>
      <c r="C17" s="1"/>
      <c r="D17" s="93">
        <f t="shared" si="2"/>
        <v>3347</v>
      </c>
      <c r="E17" s="1"/>
      <c r="F17" s="3">
        <f t="shared" si="0"/>
        <v>92307</v>
      </c>
      <c r="G17" s="7">
        <f t="shared" si="3"/>
        <v>0</v>
      </c>
      <c r="H17" s="2">
        <f t="shared" si="1"/>
        <v>-88960</v>
      </c>
    </row>
    <row r="18" spans="1:8" ht="14.25">
      <c r="A18" s="60">
        <v>9</v>
      </c>
      <c r="B18" s="108"/>
      <c r="C18" s="1"/>
      <c r="D18" s="93">
        <f t="shared" si="2"/>
        <v>3347</v>
      </c>
      <c r="E18" s="1"/>
      <c r="F18" s="3">
        <f t="shared" si="0"/>
        <v>92307</v>
      </c>
      <c r="G18" s="7">
        <f t="shared" si="3"/>
        <v>0</v>
      </c>
      <c r="H18" s="2">
        <f t="shared" si="1"/>
        <v>-88960</v>
      </c>
    </row>
    <row r="19" spans="1:8" ht="14.25">
      <c r="A19" s="60">
        <v>10</v>
      </c>
      <c r="B19" s="108"/>
      <c r="C19" s="1"/>
      <c r="D19" s="93">
        <f t="shared" si="2"/>
        <v>3347</v>
      </c>
      <c r="E19" s="1"/>
      <c r="F19" s="3">
        <f t="shared" si="0"/>
        <v>92307</v>
      </c>
      <c r="G19" s="7">
        <f>+C19-E19</f>
        <v>0</v>
      </c>
      <c r="H19" s="2">
        <f t="shared" si="1"/>
        <v>-88960</v>
      </c>
    </row>
    <row r="20" spans="1:8" ht="14.25">
      <c r="A20" s="60">
        <v>11</v>
      </c>
      <c r="B20" s="108"/>
      <c r="C20" s="1"/>
      <c r="D20" s="93">
        <f t="shared" si="2"/>
        <v>3347</v>
      </c>
      <c r="E20" s="1"/>
      <c r="F20" s="3">
        <f t="shared" si="0"/>
        <v>92307</v>
      </c>
      <c r="G20" s="7">
        <f t="shared" si="3"/>
        <v>0</v>
      </c>
      <c r="H20" s="2">
        <f aca="true" t="shared" si="4" ref="H20:H61">G20</f>
        <v>0</v>
      </c>
    </row>
    <row r="21" spans="1:8" ht="14.25">
      <c r="A21" s="60">
        <v>12</v>
      </c>
      <c r="B21" s="108"/>
      <c r="C21" s="1"/>
      <c r="D21" s="93">
        <f t="shared" si="2"/>
        <v>3347</v>
      </c>
      <c r="E21" s="1"/>
      <c r="F21" s="3">
        <f t="shared" si="0"/>
        <v>92307</v>
      </c>
      <c r="G21" s="7">
        <f t="shared" si="3"/>
        <v>0</v>
      </c>
      <c r="H21" s="2">
        <f t="shared" si="4"/>
        <v>0</v>
      </c>
    </row>
    <row r="22" spans="1:8" ht="14.25">
      <c r="A22" s="60">
        <v>13</v>
      </c>
      <c r="B22" s="108"/>
      <c r="C22" s="1"/>
      <c r="D22" s="93">
        <f t="shared" si="2"/>
        <v>3347</v>
      </c>
      <c r="E22" s="1"/>
      <c r="F22" s="3">
        <f t="shared" si="0"/>
        <v>92307</v>
      </c>
      <c r="G22" s="7">
        <f t="shared" si="3"/>
        <v>0</v>
      </c>
      <c r="H22" s="2">
        <f t="shared" si="4"/>
        <v>0</v>
      </c>
    </row>
    <row r="23" spans="1:8" ht="14.25">
      <c r="A23" s="60">
        <v>14</v>
      </c>
      <c r="B23" s="108"/>
      <c r="C23" s="1"/>
      <c r="D23" s="93">
        <f t="shared" si="2"/>
        <v>3347</v>
      </c>
      <c r="E23" s="1"/>
      <c r="F23" s="3">
        <f t="shared" si="0"/>
        <v>92307</v>
      </c>
      <c r="G23" s="7">
        <f t="shared" si="3"/>
        <v>0</v>
      </c>
      <c r="H23" s="2">
        <f t="shared" si="4"/>
        <v>0</v>
      </c>
    </row>
    <row r="24" spans="1:8" ht="14.25">
      <c r="A24" s="60">
        <v>15</v>
      </c>
      <c r="B24" s="108"/>
      <c r="C24" s="1"/>
      <c r="D24" s="93">
        <f t="shared" si="2"/>
        <v>3347</v>
      </c>
      <c r="E24" s="1"/>
      <c r="F24" s="3">
        <f t="shared" si="0"/>
        <v>92307</v>
      </c>
      <c r="G24" s="7">
        <f t="shared" si="3"/>
        <v>0</v>
      </c>
      <c r="H24" s="2">
        <f t="shared" si="4"/>
        <v>0</v>
      </c>
    </row>
    <row r="25" spans="1:8" ht="14.25">
      <c r="A25" s="60">
        <v>16</v>
      </c>
      <c r="B25" s="108"/>
      <c r="C25" s="1"/>
      <c r="D25" s="93">
        <f t="shared" si="2"/>
        <v>3347</v>
      </c>
      <c r="E25" s="1"/>
      <c r="F25" s="3">
        <f t="shared" si="0"/>
        <v>92307</v>
      </c>
      <c r="G25" s="7">
        <f t="shared" si="3"/>
        <v>0</v>
      </c>
      <c r="H25" s="2">
        <f t="shared" si="4"/>
        <v>0</v>
      </c>
    </row>
    <row r="26" spans="1:14" ht="14.25">
      <c r="A26" s="60">
        <v>17</v>
      </c>
      <c r="B26" s="108"/>
      <c r="C26" s="1"/>
      <c r="D26" s="93">
        <f t="shared" si="2"/>
        <v>3347</v>
      </c>
      <c r="E26" s="1"/>
      <c r="F26" s="3">
        <f t="shared" si="0"/>
        <v>92307</v>
      </c>
      <c r="G26" s="7">
        <f t="shared" si="3"/>
        <v>0</v>
      </c>
      <c r="H26" s="2">
        <f t="shared" si="4"/>
        <v>0</v>
      </c>
      <c r="N26" s="92"/>
    </row>
    <row r="27" spans="1:8" ht="14.25">
      <c r="A27" s="60">
        <v>18</v>
      </c>
      <c r="B27" s="108"/>
      <c r="C27" s="1"/>
      <c r="D27" s="93">
        <f t="shared" si="2"/>
        <v>3347</v>
      </c>
      <c r="E27" s="1"/>
      <c r="F27" s="3">
        <f t="shared" si="0"/>
        <v>92307</v>
      </c>
      <c r="G27" s="7">
        <f t="shared" si="3"/>
        <v>0</v>
      </c>
      <c r="H27" s="2">
        <f t="shared" si="4"/>
        <v>0</v>
      </c>
    </row>
    <row r="28" spans="1:8" ht="14.25">
      <c r="A28" s="60">
        <v>19</v>
      </c>
      <c r="B28" s="108"/>
      <c r="C28" s="1"/>
      <c r="D28" s="93">
        <f t="shared" si="2"/>
        <v>3347</v>
      </c>
      <c r="E28" s="1"/>
      <c r="F28" s="3">
        <f t="shared" si="0"/>
        <v>92307</v>
      </c>
      <c r="G28" s="7">
        <f t="shared" si="3"/>
        <v>0</v>
      </c>
      <c r="H28" s="2">
        <f t="shared" si="4"/>
        <v>0</v>
      </c>
    </row>
    <row r="29" spans="1:8" ht="14.25">
      <c r="A29" s="60">
        <v>20</v>
      </c>
      <c r="B29" s="108"/>
      <c r="C29" s="1"/>
      <c r="D29" s="93">
        <f t="shared" si="2"/>
        <v>3347</v>
      </c>
      <c r="E29" s="1"/>
      <c r="F29" s="3">
        <f t="shared" si="0"/>
        <v>92307</v>
      </c>
      <c r="G29" s="7">
        <f t="shared" si="3"/>
        <v>0</v>
      </c>
      <c r="H29" s="2">
        <f t="shared" si="4"/>
        <v>0</v>
      </c>
    </row>
    <row r="30" spans="1:8" ht="14.25">
      <c r="A30" s="60">
        <v>21</v>
      </c>
      <c r="B30" s="108"/>
      <c r="C30" s="1"/>
      <c r="D30" s="93">
        <f t="shared" si="2"/>
        <v>3347</v>
      </c>
      <c r="E30" s="1"/>
      <c r="F30" s="3">
        <f t="shared" si="0"/>
        <v>92307</v>
      </c>
      <c r="G30" s="7">
        <f t="shared" si="3"/>
        <v>0</v>
      </c>
      <c r="H30" s="2">
        <f t="shared" si="4"/>
        <v>0</v>
      </c>
    </row>
    <row r="31" spans="1:8" ht="14.25">
      <c r="A31" s="60">
        <v>22</v>
      </c>
      <c r="B31" s="108"/>
      <c r="C31" s="1"/>
      <c r="D31" s="93">
        <f t="shared" si="2"/>
        <v>3347</v>
      </c>
      <c r="E31" s="1"/>
      <c r="F31" s="3">
        <f t="shared" si="0"/>
        <v>92307</v>
      </c>
      <c r="G31" s="7">
        <f t="shared" si="3"/>
        <v>0</v>
      </c>
      <c r="H31" s="2">
        <f t="shared" si="4"/>
        <v>0</v>
      </c>
    </row>
    <row r="32" spans="1:8" ht="14.25">
      <c r="A32" s="60">
        <v>23</v>
      </c>
      <c r="B32" s="108"/>
      <c r="C32" s="1"/>
      <c r="D32" s="93">
        <f t="shared" si="2"/>
        <v>3347</v>
      </c>
      <c r="E32" s="1"/>
      <c r="F32" s="3">
        <f t="shared" si="0"/>
        <v>92307</v>
      </c>
      <c r="G32" s="7">
        <f t="shared" si="3"/>
        <v>0</v>
      </c>
      <c r="H32" s="2">
        <f t="shared" si="4"/>
        <v>0</v>
      </c>
    </row>
    <row r="33" spans="1:8" ht="14.25">
      <c r="A33" s="60">
        <v>24</v>
      </c>
      <c r="B33" s="108"/>
      <c r="C33" s="1"/>
      <c r="D33" s="93">
        <f t="shared" si="2"/>
        <v>3347</v>
      </c>
      <c r="E33" s="1"/>
      <c r="F33" s="3">
        <f t="shared" si="0"/>
        <v>92307</v>
      </c>
      <c r="G33" s="7">
        <f t="shared" si="3"/>
        <v>0</v>
      </c>
      <c r="H33" s="2">
        <f t="shared" si="4"/>
        <v>0</v>
      </c>
    </row>
    <row r="34" spans="1:8" ht="14.25">
      <c r="A34" s="60">
        <v>25</v>
      </c>
      <c r="B34" s="108"/>
      <c r="C34" s="1"/>
      <c r="D34" s="93">
        <f t="shared" si="2"/>
        <v>3347</v>
      </c>
      <c r="E34" s="1"/>
      <c r="F34" s="3">
        <f t="shared" si="0"/>
        <v>92307</v>
      </c>
      <c r="G34" s="7">
        <f t="shared" si="3"/>
        <v>0</v>
      </c>
      <c r="H34" s="2">
        <f t="shared" si="4"/>
        <v>0</v>
      </c>
    </row>
    <row r="35" spans="1:8" ht="14.25">
      <c r="A35" s="60">
        <v>26</v>
      </c>
      <c r="B35" s="108"/>
      <c r="C35" s="1"/>
      <c r="D35" s="93">
        <f t="shared" si="2"/>
        <v>3347</v>
      </c>
      <c r="E35" s="1"/>
      <c r="F35" s="3">
        <f t="shared" si="0"/>
        <v>92307</v>
      </c>
      <c r="G35" s="7">
        <f t="shared" si="3"/>
        <v>0</v>
      </c>
      <c r="H35" s="2">
        <f t="shared" si="4"/>
        <v>0</v>
      </c>
    </row>
    <row r="36" spans="1:8" ht="14.25">
      <c r="A36" s="60">
        <v>27</v>
      </c>
      <c r="B36" s="108"/>
      <c r="C36" s="1"/>
      <c r="D36" s="93">
        <f t="shared" si="2"/>
        <v>3347</v>
      </c>
      <c r="E36" s="1"/>
      <c r="F36" s="3">
        <f t="shared" si="0"/>
        <v>92307</v>
      </c>
      <c r="G36" s="7">
        <f t="shared" si="3"/>
        <v>0</v>
      </c>
      <c r="H36" s="2">
        <f t="shared" si="4"/>
        <v>0</v>
      </c>
    </row>
    <row r="37" spans="1:8" ht="14.25">
      <c r="A37" s="60">
        <v>28</v>
      </c>
      <c r="B37" s="108"/>
      <c r="C37" s="1"/>
      <c r="D37" s="93">
        <f t="shared" si="2"/>
        <v>3347</v>
      </c>
      <c r="E37" s="1"/>
      <c r="F37" s="3">
        <f t="shared" si="0"/>
        <v>92307</v>
      </c>
      <c r="G37" s="7">
        <f t="shared" si="3"/>
        <v>0</v>
      </c>
      <c r="H37" s="2">
        <f t="shared" si="4"/>
        <v>0</v>
      </c>
    </row>
    <row r="38" spans="1:8" ht="14.25">
      <c r="A38" s="60">
        <v>29</v>
      </c>
      <c r="B38" s="108"/>
      <c r="C38" s="1"/>
      <c r="D38" s="93">
        <f t="shared" si="2"/>
        <v>3347</v>
      </c>
      <c r="E38" s="1"/>
      <c r="F38" s="3">
        <f t="shared" si="0"/>
        <v>92307</v>
      </c>
      <c r="G38" s="7">
        <f t="shared" si="3"/>
        <v>0</v>
      </c>
      <c r="H38" s="2">
        <f t="shared" si="4"/>
        <v>0</v>
      </c>
    </row>
    <row r="39" spans="1:8" ht="14.25">
      <c r="A39" s="60">
        <v>30</v>
      </c>
      <c r="B39" s="108"/>
      <c r="C39" s="1"/>
      <c r="D39" s="93">
        <f t="shared" si="2"/>
        <v>3347</v>
      </c>
      <c r="E39" s="1"/>
      <c r="F39" s="3">
        <f t="shared" si="0"/>
        <v>92307</v>
      </c>
      <c r="G39" s="7">
        <f t="shared" si="3"/>
        <v>0</v>
      </c>
      <c r="H39" s="2">
        <f t="shared" si="4"/>
        <v>0</v>
      </c>
    </row>
    <row r="40" spans="1:8" ht="14.25">
      <c r="A40" s="60">
        <v>31</v>
      </c>
      <c r="B40" s="108"/>
      <c r="C40" s="1"/>
      <c r="D40" s="93">
        <f t="shared" si="2"/>
        <v>3347</v>
      </c>
      <c r="E40" s="1"/>
      <c r="F40" s="3">
        <f t="shared" si="0"/>
        <v>92307</v>
      </c>
      <c r="G40" s="7">
        <f t="shared" si="3"/>
        <v>0</v>
      </c>
      <c r="H40" s="2">
        <f t="shared" si="4"/>
        <v>0</v>
      </c>
    </row>
    <row r="41" spans="1:8" ht="14.25">
      <c r="A41" s="60">
        <v>32</v>
      </c>
      <c r="B41" s="108"/>
      <c r="C41" s="1"/>
      <c r="D41" s="93">
        <f t="shared" si="2"/>
        <v>3347</v>
      </c>
      <c r="E41" s="1"/>
      <c r="F41" s="3">
        <f t="shared" si="0"/>
        <v>92307</v>
      </c>
      <c r="G41" s="7">
        <f t="shared" si="3"/>
        <v>0</v>
      </c>
      <c r="H41" s="2">
        <f t="shared" si="4"/>
        <v>0</v>
      </c>
    </row>
    <row r="42" spans="1:8" ht="14.25">
      <c r="A42" s="60">
        <v>33</v>
      </c>
      <c r="B42" s="108"/>
      <c r="C42" s="1"/>
      <c r="D42" s="93">
        <f t="shared" si="2"/>
        <v>3347</v>
      </c>
      <c r="E42" s="1"/>
      <c r="F42" s="3">
        <f t="shared" si="0"/>
        <v>92307</v>
      </c>
      <c r="G42" s="7">
        <f t="shared" si="3"/>
        <v>0</v>
      </c>
      <c r="H42" s="2">
        <f t="shared" si="4"/>
        <v>0</v>
      </c>
    </row>
    <row r="43" spans="1:8" ht="14.25">
      <c r="A43" s="60">
        <v>34</v>
      </c>
      <c r="B43" s="108"/>
      <c r="C43" s="1"/>
      <c r="D43" s="93">
        <f t="shared" si="2"/>
        <v>3347</v>
      </c>
      <c r="E43" s="1"/>
      <c r="F43" s="3">
        <f t="shared" si="0"/>
        <v>92307</v>
      </c>
      <c r="G43" s="7">
        <f t="shared" si="3"/>
        <v>0</v>
      </c>
      <c r="H43" s="2">
        <f t="shared" si="4"/>
        <v>0</v>
      </c>
    </row>
    <row r="44" spans="1:8" ht="14.25">
      <c r="A44" s="60">
        <v>35</v>
      </c>
      <c r="B44" s="108"/>
      <c r="C44" s="1"/>
      <c r="D44" s="93">
        <f t="shared" si="2"/>
        <v>3347</v>
      </c>
      <c r="E44" s="1"/>
      <c r="F44" s="3">
        <f t="shared" si="0"/>
        <v>92307</v>
      </c>
      <c r="G44" s="7">
        <f t="shared" si="3"/>
        <v>0</v>
      </c>
      <c r="H44" s="2">
        <f t="shared" si="4"/>
        <v>0</v>
      </c>
    </row>
    <row r="45" spans="1:8" ht="14.25">
      <c r="A45" s="60">
        <v>36</v>
      </c>
      <c r="B45" s="108"/>
      <c r="C45" s="1"/>
      <c r="D45" s="93">
        <f t="shared" si="2"/>
        <v>3347</v>
      </c>
      <c r="E45" s="1"/>
      <c r="F45" s="3">
        <f t="shared" si="0"/>
        <v>92307</v>
      </c>
      <c r="G45" s="7">
        <f t="shared" si="3"/>
        <v>0</v>
      </c>
      <c r="H45" s="2">
        <f t="shared" si="4"/>
        <v>0</v>
      </c>
    </row>
    <row r="46" spans="1:8" ht="14.25">
      <c r="A46" s="60">
        <v>37</v>
      </c>
      <c r="B46" s="108"/>
      <c r="C46" s="1"/>
      <c r="D46" s="93">
        <f t="shared" si="2"/>
        <v>3347</v>
      </c>
      <c r="E46" s="1"/>
      <c r="F46" s="3">
        <f t="shared" si="0"/>
        <v>92307</v>
      </c>
      <c r="G46" s="7">
        <f t="shared" si="3"/>
        <v>0</v>
      </c>
      <c r="H46" s="2">
        <f t="shared" si="4"/>
        <v>0</v>
      </c>
    </row>
    <row r="47" spans="1:8" ht="14.25">
      <c r="A47" s="60">
        <v>38</v>
      </c>
      <c r="B47" s="108"/>
      <c r="C47" s="1"/>
      <c r="D47" s="93">
        <f t="shared" si="2"/>
        <v>3347</v>
      </c>
      <c r="E47" s="1"/>
      <c r="F47" s="3">
        <f t="shared" si="0"/>
        <v>92307</v>
      </c>
      <c r="G47" s="7">
        <f t="shared" si="3"/>
        <v>0</v>
      </c>
      <c r="H47" s="2">
        <f t="shared" si="4"/>
        <v>0</v>
      </c>
    </row>
    <row r="48" spans="1:11" ht="14.25">
      <c r="A48" s="60">
        <v>39</v>
      </c>
      <c r="B48" s="108"/>
      <c r="C48" s="1"/>
      <c r="D48" s="93">
        <f t="shared" si="2"/>
        <v>3347</v>
      </c>
      <c r="E48" s="1"/>
      <c r="F48" s="3">
        <f t="shared" si="0"/>
        <v>92307</v>
      </c>
      <c r="G48" s="7">
        <f t="shared" si="3"/>
        <v>0</v>
      </c>
      <c r="H48" s="2">
        <f t="shared" si="4"/>
        <v>0</v>
      </c>
      <c r="K48" s="13"/>
    </row>
    <row r="49" spans="1:8" ht="14.25">
      <c r="A49" s="60">
        <v>40</v>
      </c>
      <c r="B49" s="108"/>
      <c r="C49" s="1"/>
      <c r="D49" s="93">
        <f t="shared" si="2"/>
        <v>3347</v>
      </c>
      <c r="E49" s="1"/>
      <c r="F49" s="3">
        <f t="shared" si="0"/>
        <v>92307</v>
      </c>
      <c r="G49" s="7">
        <f t="shared" si="3"/>
        <v>0</v>
      </c>
      <c r="H49" s="2">
        <f t="shared" si="4"/>
        <v>0</v>
      </c>
    </row>
    <row r="50" spans="1:8" ht="14.25">
      <c r="A50" s="60">
        <v>41</v>
      </c>
      <c r="B50" s="108"/>
      <c r="C50" s="1"/>
      <c r="D50" s="93">
        <f t="shared" si="2"/>
        <v>3347</v>
      </c>
      <c r="E50" s="1"/>
      <c r="F50" s="3">
        <f t="shared" si="0"/>
        <v>92307</v>
      </c>
      <c r="G50" s="7">
        <f t="shared" si="3"/>
        <v>0</v>
      </c>
      <c r="H50" s="2">
        <f t="shared" si="4"/>
        <v>0</v>
      </c>
    </row>
    <row r="51" spans="1:8" ht="14.25">
      <c r="A51" s="60">
        <v>42</v>
      </c>
      <c r="B51" s="108"/>
      <c r="C51" s="1"/>
      <c r="D51" s="93">
        <f t="shared" si="2"/>
        <v>3347</v>
      </c>
      <c r="E51" s="1"/>
      <c r="F51" s="3">
        <f t="shared" si="0"/>
        <v>92307</v>
      </c>
      <c r="G51" s="7">
        <f t="shared" si="3"/>
        <v>0</v>
      </c>
      <c r="H51" s="2">
        <f t="shared" si="4"/>
        <v>0</v>
      </c>
    </row>
    <row r="52" spans="1:8" ht="14.25">
      <c r="A52" s="60">
        <v>43</v>
      </c>
      <c r="B52" s="108"/>
      <c r="C52" s="1"/>
      <c r="D52" s="93">
        <f t="shared" si="2"/>
        <v>3347</v>
      </c>
      <c r="E52" s="1"/>
      <c r="F52" s="3">
        <f t="shared" si="0"/>
        <v>92307</v>
      </c>
      <c r="G52" s="7">
        <f t="shared" si="3"/>
        <v>0</v>
      </c>
      <c r="H52" s="2">
        <f t="shared" si="4"/>
        <v>0</v>
      </c>
    </row>
    <row r="53" spans="1:8" ht="14.25">
      <c r="A53" s="60">
        <v>44</v>
      </c>
      <c r="B53" s="108"/>
      <c r="C53" s="1"/>
      <c r="D53" s="93">
        <f t="shared" si="2"/>
        <v>3347</v>
      </c>
      <c r="E53" s="1"/>
      <c r="F53" s="3">
        <f t="shared" si="0"/>
        <v>92307</v>
      </c>
      <c r="G53" s="7">
        <f t="shared" si="3"/>
        <v>0</v>
      </c>
      <c r="H53" s="2">
        <f t="shared" si="4"/>
        <v>0</v>
      </c>
    </row>
    <row r="54" spans="1:8" ht="14.25">
      <c r="A54" s="60">
        <v>45</v>
      </c>
      <c r="B54" s="108"/>
      <c r="C54" s="1"/>
      <c r="D54" s="93">
        <f t="shared" si="2"/>
        <v>3347</v>
      </c>
      <c r="E54" s="1"/>
      <c r="F54" s="3">
        <f t="shared" si="0"/>
        <v>92307</v>
      </c>
      <c r="G54" s="7">
        <f t="shared" si="3"/>
        <v>0</v>
      </c>
      <c r="H54" s="2">
        <f t="shared" si="4"/>
        <v>0</v>
      </c>
    </row>
    <row r="55" spans="1:8" ht="14.25">
      <c r="A55" s="60">
        <v>46</v>
      </c>
      <c r="B55" s="108"/>
      <c r="C55" s="1"/>
      <c r="D55" s="93">
        <f t="shared" si="2"/>
        <v>3347</v>
      </c>
      <c r="E55" s="1"/>
      <c r="F55" s="3">
        <f t="shared" si="0"/>
        <v>92307</v>
      </c>
      <c r="G55" s="7">
        <f t="shared" si="3"/>
        <v>0</v>
      </c>
      <c r="H55" s="2">
        <f t="shared" si="4"/>
        <v>0</v>
      </c>
    </row>
    <row r="56" spans="1:8" ht="14.25">
      <c r="A56" s="60">
        <v>47</v>
      </c>
      <c r="B56" s="108"/>
      <c r="C56" s="1"/>
      <c r="D56" s="93">
        <f t="shared" si="2"/>
        <v>3347</v>
      </c>
      <c r="E56" s="1"/>
      <c r="F56" s="3">
        <f t="shared" si="0"/>
        <v>92307</v>
      </c>
      <c r="G56" s="7">
        <f t="shared" si="3"/>
        <v>0</v>
      </c>
      <c r="H56" s="2">
        <f t="shared" si="4"/>
        <v>0</v>
      </c>
    </row>
    <row r="57" spans="1:8" ht="14.25">
      <c r="A57" s="60">
        <v>48</v>
      </c>
      <c r="B57" s="108"/>
      <c r="C57" s="1"/>
      <c r="D57" s="93">
        <f t="shared" si="2"/>
        <v>3347</v>
      </c>
      <c r="E57" s="1"/>
      <c r="F57" s="3">
        <f t="shared" si="0"/>
        <v>92307</v>
      </c>
      <c r="G57" s="7">
        <f t="shared" si="3"/>
        <v>0</v>
      </c>
      <c r="H57" s="2">
        <f t="shared" si="4"/>
        <v>0</v>
      </c>
    </row>
    <row r="58" spans="1:8" ht="14.25">
      <c r="A58" s="60">
        <v>49</v>
      </c>
      <c r="B58" s="108"/>
      <c r="C58" s="1"/>
      <c r="D58" s="93">
        <f t="shared" si="2"/>
        <v>3347</v>
      </c>
      <c r="E58" s="1"/>
      <c r="F58" s="3">
        <f t="shared" si="0"/>
        <v>92307</v>
      </c>
      <c r="G58" s="7">
        <f t="shared" si="3"/>
        <v>0</v>
      </c>
      <c r="H58" s="2">
        <f t="shared" si="4"/>
        <v>0</v>
      </c>
    </row>
    <row r="59" spans="1:8" ht="14.25">
      <c r="A59" s="60">
        <v>50</v>
      </c>
      <c r="B59" s="108"/>
      <c r="C59" s="1"/>
      <c r="D59" s="93">
        <f t="shared" si="2"/>
        <v>3347</v>
      </c>
      <c r="E59" s="1"/>
      <c r="F59" s="3">
        <f t="shared" si="0"/>
        <v>92307</v>
      </c>
      <c r="G59" s="7">
        <f t="shared" si="3"/>
        <v>0</v>
      </c>
      <c r="H59" s="2">
        <f t="shared" si="4"/>
        <v>0</v>
      </c>
    </row>
    <row r="60" spans="1:8" ht="14.25">
      <c r="A60" s="60">
        <v>51</v>
      </c>
      <c r="B60" s="108"/>
      <c r="C60" s="1"/>
      <c r="D60" s="93">
        <f t="shared" si="2"/>
        <v>3347</v>
      </c>
      <c r="E60" s="1"/>
      <c r="F60" s="3">
        <f t="shared" si="0"/>
        <v>92307</v>
      </c>
      <c r="G60" s="7">
        <f t="shared" si="3"/>
        <v>0</v>
      </c>
      <c r="H60" s="2">
        <f t="shared" si="4"/>
        <v>0</v>
      </c>
    </row>
    <row r="61" spans="1:8" ht="15" thickBot="1">
      <c r="A61" s="60">
        <v>52</v>
      </c>
      <c r="B61" s="110"/>
      <c r="C61" s="64"/>
      <c r="D61" s="63">
        <f t="shared" si="2"/>
        <v>3347</v>
      </c>
      <c r="E61" s="64"/>
      <c r="F61" s="63">
        <f t="shared" si="0"/>
        <v>92307</v>
      </c>
      <c r="G61" s="63">
        <f t="shared" si="3"/>
        <v>0</v>
      </c>
      <c r="H61" s="6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81" zoomScaleNormal="81" zoomScalePageLayoutView="0" workbookViewId="0" topLeftCell="A48">
      <pane xSplit="1" topLeftCell="B1" activePane="topRight" state="frozen"/>
      <selection pane="topLeft" activeCell="A1" sqref="A1"/>
      <selection pane="topRight" activeCell="R56" sqref="R56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8" width="12.00390625" style="15" customWidth="1"/>
    <col min="19" max="16384" width="9.140625" style="15" customWidth="1"/>
  </cols>
  <sheetData>
    <row r="1" ht="12.75">
      <c r="A1" s="16" t="s">
        <v>35</v>
      </c>
    </row>
    <row r="2" ht="12.75">
      <c r="A2" s="14" t="s">
        <v>36</v>
      </c>
    </row>
    <row r="4" ht="12.75">
      <c r="A4" s="16" t="s">
        <v>3</v>
      </c>
    </row>
    <row r="5" ht="12.75">
      <c r="A5" s="16"/>
    </row>
    <row r="6" spans="1:2" ht="12.75">
      <c r="A6" s="15" t="s">
        <v>46</v>
      </c>
      <c r="B6" s="65" t="s">
        <v>68</v>
      </c>
    </row>
    <row r="7" spans="1:2" ht="12.75">
      <c r="A7" s="17" t="s">
        <v>31</v>
      </c>
      <c r="B7" s="15" t="s">
        <v>27</v>
      </c>
    </row>
    <row r="8" spans="1:5" ht="12.75">
      <c r="A8" s="17" t="s">
        <v>25</v>
      </c>
      <c r="B8" s="18" t="s">
        <v>28</v>
      </c>
      <c r="C8" s="18"/>
      <c r="D8" s="18"/>
      <c r="E8" s="18"/>
    </row>
    <row r="9" spans="1:5" ht="12.75">
      <c r="A9" s="17" t="s">
        <v>26</v>
      </c>
      <c r="B9" s="18" t="s">
        <v>48</v>
      </c>
      <c r="C9" s="18"/>
      <c r="D9" s="18"/>
      <c r="E9" s="17"/>
    </row>
    <row r="10" spans="1:5" ht="12.75">
      <c r="A10" s="17" t="s">
        <v>49</v>
      </c>
      <c r="B10" s="18" t="s">
        <v>47</v>
      </c>
      <c r="C10" s="18"/>
      <c r="D10" s="18"/>
      <c r="E10" s="19"/>
    </row>
    <row r="11" spans="1:5" ht="12.75">
      <c r="A11" s="17" t="s">
        <v>50</v>
      </c>
      <c r="B11" s="18" t="s">
        <v>53</v>
      </c>
      <c r="C11" s="18"/>
      <c r="D11" s="18"/>
      <c r="E11" s="19"/>
    </row>
    <row r="12" spans="1:5" ht="12.75">
      <c r="A12" s="17" t="s">
        <v>52</v>
      </c>
      <c r="B12" s="17" t="s">
        <v>57</v>
      </c>
      <c r="C12" s="17"/>
      <c r="D12" s="17"/>
      <c r="E12" s="19"/>
    </row>
    <row r="13" spans="1:5" ht="12.75">
      <c r="A13" s="17" t="s">
        <v>58</v>
      </c>
      <c r="B13" s="17" t="s">
        <v>59</v>
      </c>
      <c r="C13" s="17"/>
      <c r="D13" s="17"/>
      <c r="E13" s="19">
        <v>40450</v>
      </c>
    </row>
    <row r="14" spans="1:5" ht="12.75">
      <c r="A14" s="15" t="s">
        <v>61</v>
      </c>
      <c r="B14" s="17" t="s">
        <v>62</v>
      </c>
      <c r="C14" s="17"/>
      <c r="D14" s="17"/>
      <c r="E14" s="19">
        <v>40816</v>
      </c>
    </row>
    <row r="15" spans="1:5" ht="12.75">
      <c r="A15" s="15" t="s">
        <v>64</v>
      </c>
      <c r="B15" s="17" t="s">
        <v>65</v>
      </c>
      <c r="C15" s="17"/>
      <c r="D15" s="17"/>
      <c r="E15" s="19">
        <v>41180</v>
      </c>
    </row>
    <row r="16" spans="1:5" ht="12.75">
      <c r="A16" s="65" t="s">
        <v>69</v>
      </c>
      <c r="B16" s="66" t="s">
        <v>70</v>
      </c>
      <c r="C16" s="17"/>
      <c r="D16" s="17"/>
      <c r="E16" s="68">
        <v>41544</v>
      </c>
    </row>
    <row r="17" spans="1:5" ht="12.75">
      <c r="A17" s="65" t="s">
        <v>72</v>
      </c>
      <c r="B17" s="66" t="s">
        <v>73</v>
      </c>
      <c r="C17" s="17"/>
      <c r="D17" s="17"/>
      <c r="E17" s="68">
        <v>41908</v>
      </c>
    </row>
    <row r="18" spans="1:5" ht="12.75">
      <c r="A18" s="65" t="s">
        <v>76</v>
      </c>
      <c r="B18" s="66" t="s">
        <v>81</v>
      </c>
      <c r="C18" s="17"/>
      <c r="D18" s="17"/>
      <c r="E18" s="68">
        <v>42272</v>
      </c>
    </row>
    <row r="19" spans="1:5" ht="12.75">
      <c r="A19" s="65" t="s">
        <v>80</v>
      </c>
      <c r="B19" s="66" t="s">
        <v>104</v>
      </c>
      <c r="C19" s="17"/>
      <c r="D19" s="17"/>
      <c r="E19" s="68">
        <v>42643</v>
      </c>
    </row>
    <row r="20" spans="1:5" ht="13.5" thickBot="1">
      <c r="A20" s="65" t="s">
        <v>82</v>
      </c>
      <c r="B20" s="66" t="s">
        <v>105</v>
      </c>
      <c r="C20" s="17"/>
      <c r="D20" s="17"/>
      <c r="E20" s="109">
        <f>'Data 2018_19'!B15</f>
        <v>43413</v>
      </c>
    </row>
    <row r="21" spans="1:18" ht="12.75">
      <c r="A21" s="99" t="s">
        <v>30</v>
      </c>
      <c r="B21" s="117" t="s">
        <v>32</v>
      </c>
      <c r="C21" s="118"/>
      <c r="D21" s="118"/>
      <c r="E21" s="104">
        <f>E20</f>
        <v>43413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18" s="16" customFormat="1" ht="13.5" thickBot="1">
      <c r="A22" s="101" t="s">
        <v>29</v>
      </c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00"/>
      <c r="M22" s="100"/>
      <c r="N22" s="100"/>
      <c r="O22" s="102"/>
      <c r="P22" s="102"/>
      <c r="Q22" s="102"/>
      <c r="R22" s="113"/>
    </row>
    <row r="23" spans="1:18" ht="13.5" thickBot="1">
      <c r="A23" s="87"/>
      <c r="B23" s="82" t="s">
        <v>18</v>
      </c>
      <c r="C23" s="83" t="s">
        <v>17</v>
      </c>
      <c r="D23" s="83" t="s">
        <v>20</v>
      </c>
      <c r="E23" s="84" t="s">
        <v>23</v>
      </c>
      <c r="F23" s="83" t="s">
        <v>41</v>
      </c>
      <c r="G23" s="85" t="s">
        <v>44</v>
      </c>
      <c r="H23" s="81" t="s">
        <v>51</v>
      </c>
      <c r="I23" s="86" t="s">
        <v>56</v>
      </c>
      <c r="J23" s="86" t="s">
        <v>61</v>
      </c>
      <c r="K23" s="85" t="s">
        <v>64</v>
      </c>
      <c r="L23" s="82" t="s">
        <v>69</v>
      </c>
      <c r="M23" s="81" t="s">
        <v>72</v>
      </c>
      <c r="N23" s="81" t="s">
        <v>76</v>
      </c>
      <c r="O23" s="103" t="s">
        <v>80</v>
      </c>
      <c r="P23" s="103" t="s">
        <v>82</v>
      </c>
      <c r="Q23" s="103" t="s">
        <v>90</v>
      </c>
      <c r="R23" s="103" t="s">
        <v>95</v>
      </c>
    </row>
    <row r="24" spans="1:18" ht="12.75">
      <c r="A24" s="31" t="s">
        <v>12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</row>
    <row r="25" spans="1:18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</row>
    <row r="26" spans="1:18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/>
    </row>
    <row r="27" spans="1:18" ht="12.75">
      <c r="A27" s="32" t="s">
        <v>22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15846+6449+12557</f>
        <v>34852</v>
      </c>
    </row>
    <row r="28" spans="1:18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/>
    </row>
    <row r="29" spans="1:18" ht="12.75">
      <c r="A29" s="32" t="s">
        <v>66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5115+15760+640+4576</f>
        <v>26091</v>
      </c>
    </row>
    <row r="30" spans="1:18" ht="12.75">
      <c r="A30" s="32" t="s">
        <v>63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</row>
    <row r="31" spans="1:18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/>
    </row>
    <row r="32" spans="1:18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</row>
    <row r="33" spans="1:18" ht="12.75">
      <c r="A33" s="32" t="s">
        <v>24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26364+5000</f>
        <v>31364</v>
      </c>
    </row>
    <row r="34" spans="1:18" ht="12.75">
      <c r="A34" s="32" t="s">
        <v>55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</row>
    <row r="35" spans="1:18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</row>
    <row r="36" spans="1:18" ht="13.5" customHeight="1">
      <c r="A36" s="42" t="s">
        <v>74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</row>
    <row r="37" spans="1:18" ht="12.75">
      <c r="A37" s="42" t="s">
        <v>19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</row>
    <row r="38" spans="1:18" ht="12.75">
      <c r="A38" s="42" t="s">
        <v>75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/>
    </row>
    <row r="39" spans="1:18" ht="12.75">
      <c r="A39" s="42" t="s">
        <v>60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/>
    </row>
    <row r="40" spans="1:18" ht="12.75">
      <c r="A40" s="42" t="s">
        <v>77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/>
    </row>
    <row r="41" spans="1:18" ht="12.75">
      <c r="A41" s="42" t="s">
        <v>88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/>
    </row>
    <row r="42" spans="1:18" ht="13.5" thickBot="1">
      <c r="A42" s="42" t="s">
        <v>67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</row>
    <row r="43" spans="1:18" ht="13.5" thickBot="1">
      <c r="A43" s="30" t="s">
        <v>33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>SUM(O24:O42)</f>
        <v>2028879</v>
      </c>
      <c r="P43" s="49">
        <f>SUM(P24:P42)</f>
        <v>930728</v>
      </c>
      <c r="Q43" s="49">
        <f>SUM(Q24:Q42)</f>
        <v>2177232</v>
      </c>
      <c r="R43" s="49">
        <f>SUM(R24:R42)</f>
        <v>92307</v>
      </c>
    </row>
    <row r="44" spans="5:18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5:18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ht="12.75">
      <c r="A46" s="16" t="s">
        <v>9</v>
      </c>
    </row>
    <row r="47" ht="13.5" thickBot="1"/>
    <row r="48" spans="1:18" ht="13.5" thickBot="1">
      <c r="A48" s="97" t="s">
        <v>79</v>
      </c>
      <c r="B48" s="98"/>
      <c r="C48" s="98"/>
      <c r="D48" s="98"/>
      <c r="E48" s="105">
        <f>E21</f>
        <v>43413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</row>
    <row r="49" spans="1:18" s="16" customFormat="1" ht="13.5" thickBot="1">
      <c r="A49" s="115" t="s">
        <v>34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95"/>
      <c r="M49" s="95"/>
      <c r="N49" s="95"/>
      <c r="O49" s="95"/>
      <c r="P49" s="95"/>
      <c r="Q49" s="95"/>
      <c r="R49" s="96"/>
    </row>
    <row r="50" spans="1:18" ht="13.5" thickBot="1">
      <c r="A50" s="87"/>
      <c r="B50" s="81" t="s">
        <v>18</v>
      </c>
      <c r="C50" s="84" t="s">
        <v>17</v>
      </c>
      <c r="D50" s="83" t="s">
        <v>20</v>
      </c>
      <c r="E50" s="84" t="s">
        <v>23</v>
      </c>
      <c r="F50" s="83" t="s">
        <v>41</v>
      </c>
      <c r="G50" s="84" t="s">
        <v>44</v>
      </c>
      <c r="H50" s="83" t="s">
        <v>51</v>
      </c>
      <c r="I50" s="86" t="s">
        <v>56</v>
      </c>
      <c r="J50" s="81" t="s">
        <v>61</v>
      </c>
      <c r="K50" s="86" t="s">
        <v>64</v>
      </c>
      <c r="L50" s="85" t="s">
        <v>69</v>
      </c>
      <c r="M50" s="81" t="s">
        <v>71</v>
      </c>
      <c r="N50" s="81" t="s">
        <v>76</v>
      </c>
      <c r="O50" s="81" t="s">
        <v>80</v>
      </c>
      <c r="P50" s="81" t="s">
        <v>82</v>
      </c>
      <c r="Q50" s="81" t="s">
        <v>90</v>
      </c>
      <c r="R50" s="81" t="s">
        <v>95</v>
      </c>
    </row>
    <row r="51" spans="1:18" ht="12.75">
      <c r="A51" s="31" t="s">
        <v>12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/>
    </row>
    <row r="52" spans="1:18" ht="12.75">
      <c r="A52" s="32" t="s">
        <v>15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440+616+249</f>
        <v>1305</v>
      </c>
    </row>
    <row r="53" spans="1:18" ht="12.75">
      <c r="A53" s="32" t="s">
        <v>14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383+477</f>
        <v>860</v>
      </c>
    </row>
    <row r="54" spans="1:18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/>
    </row>
    <row r="55" spans="1:18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29+30+30+239+854</f>
        <v>1182</v>
      </c>
    </row>
    <row r="56" spans="1:18" ht="12.75">
      <c r="A56" s="32" t="s">
        <v>45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</row>
    <row r="57" spans="1:18" ht="12.75">
      <c r="A57" s="32" t="s">
        <v>54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</row>
    <row r="58" spans="1:18" ht="12.75">
      <c r="A58" s="32" t="s">
        <v>42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</row>
    <row r="59" spans="1:18" ht="12.75">
      <c r="A59" s="32" t="s">
        <v>78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</row>
    <row r="60" spans="1:18" ht="12.75">
      <c r="A60" s="32" t="s">
        <v>43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/>
    </row>
    <row r="61" spans="1:18" ht="12.75">
      <c r="A61" s="32" t="s">
        <v>66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</row>
    <row r="62" spans="1:18" ht="12.75">
      <c r="A62" s="32" t="s">
        <v>13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/>
    </row>
    <row r="63" spans="1:18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</row>
    <row r="64" spans="1:18" ht="13.5" thickBot="1">
      <c r="A64" s="30" t="s">
        <v>33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1" ref="G64:L64">SUM(G51:G63)</f>
        <v>211338</v>
      </c>
      <c r="H64" s="49">
        <f t="shared" si="1"/>
        <v>201754</v>
      </c>
      <c r="I64" s="53">
        <f t="shared" si="1"/>
        <v>208184</v>
      </c>
      <c r="J64" s="49">
        <f t="shared" si="1"/>
        <v>152324</v>
      </c>
      <c r="K64" s="54">
        <f t="shared" si="1"/>
        <v>269016</v>
      </c>
      <c r="L64" s="49">
        <f t="shared" si="1"/>
        <v>276210</v>
      </c>
      <c r="M64" s="49">
        <f aca="true" t="shared" si="2" ref="M64:R64">SUM(M51:M63)</f>
        <v>253900</v>
      </c>
      <c r="N64" s="49">
        <f t="shared" si="2"/>
        <v>275093</v>
      </c>
      <c r="O64" s="49">
        <f t="shared" si="2"/>
        <v>53358</v>
      </c>
      <c r="P64" s="49">
        <f t="shared" si="2"/>
        <v>92893</v>
      </c>
      <c r="Q64" s="49">
        <f t="shared" si="2"/>
        <v>75535</v>
      </c>
      <c r="R64" s="49">
        <f t="shared" si="2"/>
        <v>3347</v>
      </c>
    </row>
    <row r="65" spans="1:18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</row>
    <row r="66" spans="5:18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4:18" ht="12.75">
      <c r="N67" s="27"/>
      <c r="O67" s="27"/>
      <c r="P67" s="27"/>
      <c r="Q67" s="27"/>
      <c r="R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131" customWidth="1"/>
    <col min="2" max="2" width="32.140625" style="131" customWidth="1"/>
    <col min="3" max="3" width="11.8515625" style="131" bestFit="1" customWidth="1"/>
    <col min="4" max="4" width="12.140625" style="131" customWidth="1"/>
    <col min="5" max="5" width="13.28125" style="131" bestFit="1" customWidth="1"/>
    <col min="6" max="6" width="14.57421875" style="131" bestFit="1" customWidth="1"/>
    <col min="7" max="7" width="12.8515625" style="131" customWidth="1"/>
    <col min="8" max="9" width="12.140625" style="131" bestFit="1" customWidth="1"/>
    <col min="10" max="16384" width="8.8515625" style="131" customWidth="1"/>
  </cols>
  <sheetData>
    <row r="1" ht="13.5">
      <c r="A1" s="114" t="s">
        <v>87</v>
      </c>
    </row>
    <row r="3" spans="1:8" ht="13.5">
      <c r="A3" s="121" t="s">
        <v>96</v>
      </c>
      <c r="B3" s="122"/>
      <c r="C3" s="122"/>
      <c r="D3" s="122"/>
      <c r="E3" s="122"/>
      <c r="F3" s="122"/>
      <c r="G3" s="122"/>
      <c r="H3" s="123"/>
    </row>
    <row r="4" spans="1:8" ht="13.5">
      <c r="A4" s="121" t="s">
        <v>97</v>
      </c>
      <c r="B4" s="122"/>
      <c r="C4" s="122"/>
      <c r="D4" s="122"/>
      <c r="E4" s="122"/>
      <c r="F4" s="122"/>
      <c r="G4" s="122"/>
      <c r="H4" s="123"/>
    </row>
    <row r="5" spans="1:8" ht="13.5">
      <c r="A5" s="124" t="s">
        <v>85</v>
      </c>
      <c r="B5" s="125"/>
      <c r="C5" s="125"/>
      <c r="D5" s="125"/>
      <c r="E5" s="125"/>
      <c r="F5" s="125"/>
      <c r="G5" s="125"/>
      <c r="H5" s="126"/>
    </row>
    <row r="6" spans="1:8" ht="13.5">
      <c r="A6" s="127"/>
      <c r="B6" s="127" t="s">
        <v>21</v>
      </c>
      <c r="C6" s="127" t="s">
        <v>89</v>
      </c>
      <c r="D6" s="127" t="s">
        <v>84</v>
      </c>
      <c r="E6" s="127" t="s">
        <v>109</v>
      </c>
      <c r="F6" s="127" t="s">
        <v>106</v>
      </c>
      <c r="G6" s="127" t="s">
        <v>111</v>
      </c>
      <c r="H6" s="127" t="s">
        <v>111</v>
      </c>
    </row>
    <row r="7" spans="1:8" ht="13.5">
      <c r="A7" s="128">
        <v>1</v>
      </c>
      <c r="B7" s="128" t="s">
        <v>98</v>
      </c>
      <c r="C7" s="129">
        <v>0</v>
      </c>
      <c r="D7" s="129">
        <v>4576</v>
      </c>
      <c r="E7" s="129">
        <v>0</v>
      </c>
      <c r="F7" s="129">
        <v>0</v>
      </c>
      <c r="G7" s="128">
        <f aca="true" t="shared" si="0" ref="G7:G12">SUM(C7:F7)</f>
        <v>4576</v>
      </c>
      <c r="H7" s="128">
        <f>G7</f>
        <v>4576</v>
      </c>
    </row>
    <row r="8" spans="1:8" ht="13.5">
      <c r="A8" s="128">
        <v>2</v>
      </c>
      <c r="B8" s="128" t="s">
        <v>99</v>
      </c>
      <c r="C8" s="129">
        <v>12557</v>
      </c>
      <c r="D8" s="129">
        <v>0</v>
      </c>
      <c r="E8" s="129">
        <v>0</v>
      </c>
      <c r="F8" s="129">
        <v>0</v>
      </c>
      <c r="G8" s="128">
        <f t="shared" si="0"/>
        <v>12557</v>
      </c>
      <c r="H8" s="128">
        <f>G8+H7</f>
        <v>17133</v>
      </c>
    </row>
    <row r="9" spans="1:8" ht="13.5">
      <c r="A9" s="128">
        <v>3</v>
      </c>
      <c r="B9" s="128" t="s">
        <v>107</v>
      </c>
      <c r="C9" s="129">
        <v>1442</v>
      </c>
      <c r="D9" s="129">
        <v>24242</v>
      </c>
      <c r="E9" s="129">
        <v>0</v>
      </c>
      <c r="F9" s="129">
        <v>5007</v>
      </c>
      <c r="G9" s="128">
        <f t="shared" si="0"/>
        <v>30691</v>
      </c>
      <c r="H9" s="128">
        <f>G9+H8</f>
        <v>47824</v>
      </c>
    </row>
    <row r="10" spans="1:8" ht="13.5">
      <c r="A10" s="128">
        <v>4</v>
      </c>
      <c r="B10" s="128" t="s">
        <v>108</v>
      </c>
      <c r="C10" s="129">
        <v>0</v>
      </c>
      <c r="D10" s="129">
        <v>31606</v>
      </c>
      <c r="E10" s="129">
        <v>0</v>
      </c>
      <c r="F10" s="129">
        <v>0</v>
      </c>
      <c r="G10" s="128">
        <f t="shared" si="0"/>
        <v>31606</v>
      </c>
      <c r="H10" s="128">
        <f>G10+H9</f>
        <v>79430</v>
      </c>
    </row>
    <row r="11" spans="1:8" ht="13.5">
      <c r="A11" s="128">
        <v>5</v>
      </c>
      <c r="B11" s="128" t="s">
        <v>110</v>
      </c>
      <c r="C11" s="129">
        <v>0</v>
      </c>
      <c r="D11" s="129">
        <v>5000</v>
      </c>
      <c r="E11" s="129">
        <v>5115</v>
      </c>
      <c r="F11" s="129">
        <v>0</v>
      </c>
      <c r="G11" s="128">
        <f t="shared" si="0"/>
        <v>10115</v>
      </c>
      <c r="H11" s="128">
        <f>G11+H10</f>
        <v>89545</v>
      </c>
    </row>
    <row r="12" spans="1:8" ht="13.5">
      <c r="A12" s="128">
        <v>6</v>
      </c>
      <c r="B12" s="128" t="s">
        <v>112</v>
      </c>
      <c r="C12" s="129">
        <v>0</v>
      </c>
      <c r="D12" s="129">
        <v>30764</v>
      </c>
      <c r="E12" s="129">
        <v>0</v>
      </c>
      <c r="F12" s="129">
        <v>0</v>
      </c>
      <c r="G12" s="128">
        <f t="shared" si="0"/>
        <v>30764</v>
      </c>
      <c r="H12" s="128">
        <f>G12+H11</f>
        <v>120309</v>
      </c>
    </row>
    <row r="13" spans="1:8" ht="13.5">
      <c r="A13" s="128" t="s">
        <v>85</v>
      </c>
      <c r="B13" s="128" t="s">
        <v>86</v>
      </c>
      <c r="C13" s="128">
        <f>SUM(C7:C12)</f>
        <v>13999</v>
      </c>
      <c r="D13" s="128">
        <f>SUM(D7:D12)</f>
        <v>96188</v>
      </c>
      <c r="E13" s="128">
        <f>SUM(E7:E12)</f>
        <v>5115</v>
      </c>
      <c r="F13" s="128">
        <f>SUM(F7:F12)</f>
        <v>5007</v>
      </c>
      <c r="G13" s="128">
        <f>SUM(G7:G12)</f>
        <v>120309</v>
      </c>
      <c r="H13" s="128"/>
    </row>
    <row r="14" spans="1:8" ht="13.5">
      <c r="A14" s="130"/>
      <c r="B14" s="130"/>
      <c r="C14" s="130"/>
      <c r="D14" s="130"/>
      <c r="E14" s="130"/>
      <c r="F14" s="130"/>
      <c r="G14" s="130"/>
      <c r="H14" s="130"/>
    </row>
    <row r="15" spans="1:8" ht="13.5">
      <c r="A15" s="130" t="s">
        <v>93</v>
      </c>
      <c r="B15" s="130"/>
      <c r="C15" s="130"/>
      <c r="D15" s="130"/>
      <c r="E15" s="130"/>
      <c r="F15" s="130"/>
      <c r="G15" s="130"/>
      <c r="H15" s="130"/>
    </row>
    <row r="16" spans="1:8" ht="13.5">
      <c r="A16" s="130" t="s">
        <v>94</v>
      </c>
      <c r="B16" s="130"/>
      <c r="C16" s="130"/>
      <c r="D16" s="130"/>
      <c r="E16" s="130"/>
      <c r="F16" s="130"/>
      <c r="G16" s="130"/>
      <c r="H16" s="130"/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2018-11-15T12:29:07Z</dcterms:modified>
  <cp:category/>
  <cp:version/>
  <cp:contentType/>
  <cp:contentStatus/>
</cp:coreProperties>
</file>