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35693492-345C-486C-AB74-81544C08D8AC}" xr6:coauthVersionLast="47" xr6:coauthVersionMax="47" xr10:uidLastSave="{00000000-0000-0000-0000-000000000000}"/>
  <bookViews>
    <workbookView xWindow="-108" yWindow="-108" windowWidth="23256" windowHeight="12576" tabRatio="892" firstSheet="3" activeTab="8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r:id="rId5"/>
    <sheet name="Soybeans 2020_2021" sheetId="16" r:id="rId6"/>
    <sheet name="Soybeans 2021_2022" sheetId="17" r:id="rId7"/>
    <sheet name="Soybeans 2022_2023" sheetId="18" r:id="rId8"/>
    <sheet name="Soybeans 2023_2024" sheetId="20" r:id="rId9"/>
    <sheet name="Sojabone - Soybeans" sheetId="6" r:id="rId10"/>
  </sheets>
  <definedNames>
    <definedName name="_xlnm.Print_Area" localSheetId="9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I35" i="6"/>
  <c r="I36" i="6"/>
  <c r="I37" i="6"/>
  <c r="I38" i="6"/>
  <c r="I39" i="6"/>
  <c r="G62" i="6"/>
  <c r="H62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I4" i="6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E64" i="6" s="1"/>
  <c r="F62" i="6"/>
  <c r="F64" i="6" s="1"/>
  <c r="C30" i="18"/>
  <c r="C29" i="18"/>
  <c r="C28" i="18"/>
  <c r="C27" i="18"/>
  <c r="C26" i="18"/>
  <c r="C25" i="18"/>
  <c r="C24" i="18"/>
  <c r="C23" i="18"/>
  <c r="D64" i="6"/>
  <c r="G64" i="6"/>
  <c r="D59" i="6"/>
  <c r="C9" i="4"/>
  <c r="H59" i="6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8" i="20" l="1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9" i="20" l="1"/>
  <c r="I5" i="6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" i="4" s="1"/>
  <c r="C54" i="17"/>
  <c r="G50" i="6"/>
  <c r="G10" i="20" l="1"/>
  <c r="I6" i="6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1" i="20" l="1"/>
  <c r="I7" i="6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2" i="20" l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I8" i="6"/>
  <c r="C10" i="4"/>
  <c r="G32" i="20" l="1"/>
  <c r="I28" i="6"/>
  <c r="I9" i="6"/>
  <c r="C11" i="4"/>
  <c r="C16" i="4" s="1"/>
  <c r="G33" i="20" l="1"/>
  <c r="I29" i="6"/>
  <c r="I10" i="6"/>
  <c r="G34" i="20" l="1"/>
  <c r="I30" i="6"/>
  <c r="I11" i="6"/>
  <c r="G35" i="20" l="1"/>
  <c r="I31" i="6"/>
  <c r="I12" i="6"/>
  <c r="G36" i="20" l="1"/>
  <c r="I32" i="6"/>
  <c r="I13" i="6"/>
  <c r="G37" i="20" l="1"/>
  <c r="I34" i="6" s="1"/>
  <c r="I33" i="6"/>
  <c r="I14" i="6"/>
  <c r="I15" i="6" l="1"/>
  <c r="I16" i="6" l="1"/>
  <c r="I17" i="6" l="1"/>
  <c r="I18" i="6" l="1"/>
  <c r="I19" i="6" l="1"/>
  <c r="I20" i="6" l="1"/>
  <c r="I21" i="6" l="1"/>
  <c r="I22" i="6" l="1"/>
  <c r="I23" i="6" l="1"/>
  <c r="I24" i="6" l="1"/>
  <c r="I25" i="6" l="1"/>
  <c r="I26" i="6" l="1"/>
  <c r="G38" i="20" l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I27" i="6"/>
  <c r="I62" i="6" s="1"/>
  <c r="I64" i="6" s="1"/>
</calcChain>
</file>

<file path=xl/sharedStrings.xml><?xml version="1.0" encoding="utf-8"?>
<sst xmlns="http://schemas.openxmlformats.org/spreadsheetml/2006/main" count="124" uniqueCount="57">
  <si>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</si>
  <si>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</si>
  <si>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</si>
  <si>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</si>
  <si>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</si>
  <si>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</si>
  <si>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</si>
  <si>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</si>
  <si>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</si>
  <si>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</si>
  <si>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</si>
  <si>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</si>
  <si>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</si>
  <si>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</si>
  <si>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</si>
  <si>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</si>
  <si>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</si>
  <si>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</si>
  <si>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</si>
  <si>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</si>
  <si>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</si>
  <si>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</si>
  <si>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</si>
  <si>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Delivery Estimate versus CEC Estimate / Braamde lewering versus NOK skatting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</si>
  <si>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</si>
  <si>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</si>
  <si>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</si>
  <si>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</si>
  <si>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</si>
  <si>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</si>
  <si>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</si>
  <si>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</si>
  <si>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</si>
  <si>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</si>
  <si>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</si>
  <si>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</si>
  <si>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</si>
  <si>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</si>
  <si>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</si>
  <si>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</si>
  <si>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</si>
  <si>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</si>
  <si>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</si>
  <si>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</si>
  <si>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</si>
  <si>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</si>
  <si>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</si>
  <si>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</si>
  <si>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</si>
  <si>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</si>
  <si>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</si>
  <si>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</si>
  <si>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CEC 6th production estimate (tons)</t>
  </si>
  <si>
    <t>NOK 6de produksieskatting (ton)</t>
  </si>
  <si>
    <t>2023/24*</t>
  </si>
  <si>
    <t>2023/24 bemarkingsjaar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</si>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</sst>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8" fillId="0" borderId="2" xfId="0" applyFont="1" applyBorder="1"/>
    <xf numFmtId="0" fontId="22" fillId="4" borderId="41" xfId="20" applyBorder="1" applyAlignment="1">
      <alignment horizontal="right"/>
    </xf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2" fillId="4" borderId="42" xfId="20" applyBorder="1"/>
    <xf numFmtId="0" fontId="21" fillId="0" borderId="4" xfId="18" applyBorder="1" applyAlignment="1">
      <alignment horizontal="center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30" fillId="4" borderId="11" xfId="20" applyNumberFormat="1" applyFont="1" applyBorder="1" applyAlignment="1">
      <alignment horizontal="left" vertical="center" wrapText="1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166" fontId="31" fillId="4" borderId="6" xfId="2" applyNumberFormat="1" applyFont="1" applyFill="1" applyBorder="1" applyAlignment="1">
      <alignment horizontal="center" vertical="center"/>
    </xf>
    <xf numFmtId="166" fontId="31" fillId="4" borderId="6" xfId="20" applyNumberFormat="1" applyFont="1" applyBorder="1" applyAlignment="1">
      <alignment horizontal="center" vertical="center" wrapText="1"/>
    </xf>
    <xf numFmtId="166" fontId="32" fillId="4" borderId="12" xfId="20" applyNumberFormat="1" applyFont="1" applyBorder="1" applyAlignment="1">
      <alignment horizontal="right" vertical="center" wrapText="1"/>
    </xf>
    <xf numFmtId="166" fontId="32" fillId="4" borderId="6" xfId="20" applyNumberFormat="1" applyFont="1" applyBorder="1" applyAlignment="1">
      <alignment horizontal="center" vertical="center" wrapText="1"/>
    </xf>
    <xf numFmtId="9" fontId="0" fillId="0" borderId="0" xfId="33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2" fillId="3" borderId="1" xfId="32" applyFont="1" applyBorder="1" applyAlignment="1">
      <alignment horizontal="right"/>
    </xf>
    <xf numFmtId="0" fontId="32" fillId="3" borderId="2" xfId="32" applyFont="1" applyBorder="1" applyAlignment="1">
      <alignment wrapText="1"/>
    </xf>
    <xf numFmtId="0" fontId="32" fillId="3" borderId="49" xfId="32" applyFont="1" applyBorder="1" applyAlignment="1">
      <alignment horizontal="right"/>
    </xf>
    <xf numFmtId="0" fontId="32" fillId="3" borderId="50" xfId="32" applyFont="1" applyBorder="1"/>
    <xf numFmtId="166" fontId="32" fillId="0" borderId="51" xfId="38" applyNumberFormat="1" applyFont="1" applyBorder="1" applyAlignment="1">
      <alignment horizontal="center"/>
    </xf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3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3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3" fillId="0" borderId="26" xfId="38" applyNumberFormat="1" applyFont="1" applyBorder="1"/>
    <xf numFmtId="0" fontId="3" fillId="0" borderId="23" xfId="0" applyFont="1" applyBorder="1"/>
    <xf numFmtId="166" fontId="31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1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165" fontId="32" fillId="3" borderId="59" xfId="2" applyFont="1" applyFill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1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3" fontId="3" fillId="0" borderId="0" xfId="0" applyNumberFormat="1" applyFont="1"/>
    <xf numFmtId="167" fontId="32" fillId="3" borderId="3" xfId="33" applyNumberFormat="1" applyFont="1" applyFill="1" applyBorder="1" applyAlignment="1">
      <alignment horizontal="center"/>
    </xf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1" xfId="19" applyBorder="1" applyAlignment="1">
      <alignment horizontal="center"/>
    </xf>
    <xf numFmtId="0" fontId="26" fillId="0" borderId="20" xfId="37" applyBorder="1" applyAlignment="1">
      <alignment horizontal="center"/>
    </xf>
    <xf numFmtId="0" fontId="26" fillId="0" borderId="21" xfId="37" applyBorder="1" applyAlignment="1">
      <alignment horizontal="center"/>
    </xf>
    <xf numFmtId="0" fontId="26" fillId="0" borderId="32" xfId="37" applyBorder="1" applyAlignment="1">
      <alignment horizontal="center"/>
    </xf>
    <xf numFmtId="0" fontId="19" fillId="0" borderId="9" xfId="16" applyBorder="1" applyAlignment="1">
      <alignment horizontal="center"/>
    </xf>
    <xf numFmtId="0" fontId="19" fillId="0" borderId="10" xfId="16" applyBorder="1" applyAlignment="1">
      <alignment horizontal="center"/>
    </xf>
    <xf numFmtId="0" fontId="19" fillId="0" borderId="31" xfId="16" applyBorder="1" applyAlignment="1">
      <alignment horizontal="center"/>
    </xf>
    <xf numFmtId="0" fontId="21" fillId="0" borderId="36" xfId="16" applyFont="1" applyAlignment="1">
      <alignment horizontal="center"/>
    </xf>
    <xf numFmtId="0" fontId="34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5" fillId="0" borderId="1" xfId="37" applyFont="1" applyBorder="1" applyAlignment="1">
      <alignment horizontal="center"/>
    </xf>
    <xf numFmtId="0" fontId="35" fillId="0" borderId="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worksheet" Target="worksheets/sheet2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Soybeans'!$F$4:$F$56</c:f>
              <c:numCache>
                <c:formatCode>_ * #\ ##0_ ;_ * \-#\ ##0_ ;_ * "-"??_ ;_ @_ </c:formatCode>
                <c:ptCount val="53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431625776"/>
        <c:axId val="1"/>
      </c:barChart>
      <c:lineChart>
        <c:grouping val="standar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Soybeans'!$E$4:$E$56</c:f>
              <c:numCache>
                <c:formatCode>_ * #\ ##0_ ;_ * \-#\ ##0_ ;_ * "-"??_ ;_ @_ </c:formatCode>
                <c:ptCount val="53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  <c:pt idx="52">
                  <c:v>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Soybeans'!$G$4:$G$56</c:f>
              <c:numCache>
                <c:formatCode>_ * #\ ##0_ ;_ * \-#\ ##0_ ;_ * "-"??_ ;_ @_ </c:formatCode>
                <c:ptCount val="53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4939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2742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3738</c:v>
                </c:pt>
                <c:pt idx="47">
                  <c:v>5525</c:v>
                </c:pt>
                <c:pt idx="48">
                  <c:v>2635</c:v>
                </c:pt>
                <c:pt idx="49">
                  <c:v>1615</c:v>
                </c:pt>
                <c:pt idx="50">
                  <c:v>1442</c:v>
                </c:pt>
                <c:pt idx="51">
                  <c:v>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4168</c:v>
                </c:pt>
                <c:pt idx="2">
                  <c:v>11660</c:v>
                </c:pt>
                <c:pt idx="3">
                  <c:v>29926</c:v>
                </c:pt>
                <c:pt idx="4">
                  <c:v>63706</c:v>
                </c:pt>
                <c:pt idx="5">
                  <c:v>127317</c:v>
                </c:pt>
                <c:pt idx="6">
                  <c:v>324551</c:v>
                </c:pt>
                <c:pt idx="7">
                  <c:v>826860</c:v>
                </c:pt>
                <c:pt idx="8">
                  <c:v>1406504</c:v>
                </c:pt>
                <c:pt idx="9">
                  <c:v>1768248</c:v>
                </c:pt>
                <c:pt idx="10">
                  <c:v>1942174</c:v>
                </c:pt>
                <c:pt idx="11">
                  <c:v>2122833</c:v>
                </c:pt>
                <c:pt idx="12">
                  <c:v>2372055</c:v>
                </c:pt>
                <c:pt idx="13">
                  <c:v>2462605</c:v>
                </c:pt>
                <c:pt idx="14">
                  <c:v>2523481</c:v>
                </c:pt>
                <c:pt idx="15">
                  <c:v>2556274</c:v>
                </c:pt>
                <c:pt idx="16">
                  <c:v>2575159</c:v>
                </c:pt>
                <c:pt idx="17">
                  <c:v>2587201</c:v>
                </c:pt>
                <c:pt idx="18">
                  <c:v>2596545</c:v>
                </c:pt>
                <c:pt idx="19">
                  <c:v>2603963</c:v>
                </c:pt>
                <c:pt idx="20">
                  <c:v>2608805</c:v>
                </c:pt>
                <c:pt idx="21">
                  <c:v>2614291</c:v>
                </c:pt>
                <c:pt idx="22">
                  <c:v>2621212</c:v>
                </c:pt>
                <c:pt idx="23">
                  <c:v>2625014</c:v>
                </c:pt>
                <c:pt idx="24">
                  <c:v>2629261</c:v>
                </c:pt>
                <c:pt idx="25">
                  <c:v>2634853</c:v>
                </c:pt>
                <c:pt idx="26">
                  <c:v>2641202</c:v>
                </c:pt>
                <c:pt idx="27">
                  <c:v>2650193</c:v>
                </c:pt>
                <c:pt idx="28">
                  <c:v>2659680</c:v>
                </c:pt>
                <c:pt idx="29">
                  <c:v>2663463</c:v>
                </c:pt>
                <c:pt idx="30">
                  <c:v>2667391</c:v>
                </c:pt>
                <c:pt idx="31">
                  <c:v>2670734</c:v>
                </c:pt>
                <c:pt idx="32">
                  <c:v>2674923</c:v>
                </c:pt>
                <c:pt idx="33">
                  <c:v>2680539</c:v>
                </c:pt>
                <c:pt idx="34">
                  <c:v>2684381</c:v>
                </c:pt>
                <c:pt idx="35">
                  <c:v>2686831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  <c:majorUnit val="70000"/>
      </c:valAx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2023 tot Februarie 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2023_2024'!$D$3:$G$3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'Soybeans 2023_2024'!$B$7:$B$42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'Soybeans 2023_2024'!$G$7:$G$42</c:f>
              <c:numCache>
                <c:formatCode>_ * #\ ##0_ ;_ * \-#\ ##0_ ;_ * "-"??_ ;_ @_ </c:formatCode>
                <c:ptCount val="36"/>
                <c:pt idx="0">
                  <c:v>1167</c:v>
                </c:pt>
                <c:pt idx="1">
                  <c:v>4168</c:v>
                </c:pt>
                <c:pt idx="2">
                  <c:v>11660</c:v>
                </c:pt>
                <c:pt idx="3">
                  <c:v>29926</c:v>
                </c:pt>
                <c:pt idx="4">
                  <c:v>63706</c:v>
                </c:pt>
                <c:pt idx="5">
                  <c:v>127317</c:v>
                </c:pt>
                <c:pt idx="6">
                  <c:v>324551</c:v>
                </c:pt>
                <c:pt idx="7">
                  <c:v>826860</c:v>
                </c:pt>
                <c:pt idx="8">
                  <c:v>1406504</c:v>
                </c:pt>
                <c:pt idx="9">
                  <c:v>1768248</c:v>
                </c:pt>
                <c:pt idx="10">
                  <c:v>1942174</c:v>
                </c:pt>
                <c:pt idx="11">
                  <c:v>2122833</c:v>
                </c:pt>
                <c:pt idx="12">
                  <c:v>2372055</c:v>
                </c:pt>
                <c:pt idx="13">
                  <c:v>2462605</c:v>
                </c:pt>
                <c:pt idx="14">
                  <c:v>2523481</c:v>
                </c:pt>
                <c:pt idx="15">
                  <c:v>2556274</c:v>
                </c:pt>
                <c:pt idx="16">
                  <c:v>2575159</c:v>
                </c:pt>
                <c:pt idx="17">
                  <c:v>2587201</c:v>
                </c:pt>
                <c:pt idx="18">
                  <c:v>2596545</c:v>
                </c:pt>
                <c:pt idx="19">
                  <c:v>2603963</c:v>
                </c:pt>
                <c:pt idx="20">
                  <c:v>2608805</c:v>
                </c:pt>
                <c:pt idx="21">
                  <c:v>2614291</c:v>
                </c:pt>
                <c:pt idx="22">
                  <c:v>2621212</c:v>
                </c:pt>
                <c:pt idx="23">
                  <c:v>2625014</c:v>
                </c:pt>
                <c:pt idx="24">
                  <c:v>2629261</c:v>
                </c:pt>
                <c:pt idx="25">
                  <c:v>2634853</c:v>
                </c:pt>
                <c:pt idx="26">
                  <c:v>2641202</c:v>
                </c:pt>
                <c:pt idx="27">
                  <c:v>2650193</c:v>
                </c:pt>
                <c:pt idx="28">
                  <c:v>2659680</c:v>
                </c:pt>
                <c:pt idx="29">
                  <c:v>2663463</c:v>
                </c:pt>
                <c:pt idx="30">
                  <c:v>2667391</c:v>
                </c:pt>
                <c:pt idx="31">
                  <c:v>2670734</c:v>
                </c:pt>
                <c:pt idx="32">
                  <c:v>2674923</c:v>
                </c:pt>
                <c:pt idx="33">
                  <c:v>2680539</c:v>
                </c:pt>
                <c:pt idx="34">
                  <c:v>2684381</c:v>
                </c:pt>
                <c:pt idx="35">
                  <c:v>2686831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83654510286"/>
              <c:y val="0.9036224454244103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98519736842105254"/>
          <c:h val="4.804045512010113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2023/24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invertIfNegative val="0"/>
          <c:cat>
            <c:strRef>
              <c:f>'Sojabone - Soybeans'!$D$3:$I$3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2023/24*</c:v>
                </c:pt>
              </c:strCache>
            </c:strRef>
          </c:cat>
          <c:val>
            <c:numRef>
              <c:f>'Sojabone - Soybeans'!$D$62:$I$62</c:f>
              <c:numCache>
                <c:formatCode>_ * #\ ##0_ ;_ * \-#\ ##0_ ;_ * "-"??_ ;_ @_ </c:formatCode>
                <c:ptCount val="6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1864869</c:v>
                </c:pt>
                <c:pt idx="4">
                  <c:v>2186711</c:v>
                </c:pt>
                <c:pt idx="5">
                  <c:v>71319170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Soybeans'!$D$3:$I$3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2023/24*</c:v>
                </c:pt>
              </c:strCache>
            </c:strRef>
          </c:cat>
          <c:val>
            <c:numRef>
              <c:f>'Sojabone - Soybeans'!$D$64:$I$64</c:f>
              <c:numCache>
                <c:formatCode>0.0%</c:formatCode>
                <c:ptCount val="6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1.0034539535634535</c:v>
                </c:pt>
                <c:pt idx="4">
                  <c:v>0.99941087751371116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topLeftCell="B1" zoomScaleNormal="100" workbookViewId="0">
      <selection activeCell="C16" sqref="C16"/>
    </sheetView>
  </sheetViews>
  <sheetFormatPr defaultRowHeight="13.2" x14ac:dyDescent="0.25"/>
  <cols>
    <col min="2" max="2" width="50.44140625" customWidth="1"/>
    <col min="3" max="3" width="18.66406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3" t="s">
        <v>23</v>
      </c>
      <c r="C2" s="134"/>
      <c r="D2" s="135"/>
      <c r="E2" s="82"/>
    </row>
    <row r="3" spans="2:6" ht="20.399999999999999" thickBot="1" x14ac:dyDescent="0.45">
      <c r="B3" s="136" t="s">
        <v>55</v>
      </c>
      <c r="C3" s="137"/>
      <c r="D3" s="138"/>
    </row>
    <row r="4" spans="2:6" ht="14.4" x14ac:dyDescent="0.3">
      <c r="B4" s="13"/>
      <c r="C4" s="25" t="s">
        <v>40</v>
      </c>
      <c r="D4" s="14"/>
    </row>
    <row r="5" spans="2:6" ht="15" thickBot="1" x14ac:dyDescent="0.35">
      <c r="B5" s="26" t="s">
        <v>38</v>
      </c>
      <c r="C5" s="75">
        <f>'Soybeans 2022_2023'!G59</f>
        <v>2185503</v>
      </c>
      <c r="D5" s="27" t="s">
        <v>39</v>
      </c>
    </row>
    <row r="6" spans="2:6" ht="15" thickTop="1" x14ac:dyDescent="0.3">
      <c r="B6" s="20" t="s">
        <v>52</v>
      </c>
      <c r="C6" s="57">
        <v>2151350</v>
      </c>
      <c r="D6" s="24" t="s">
        <v>53</v>
      </c>
      <c r="E6" s="10"/>
      <c r="F6" s="10"/>
    </row>
    <row r="7" spans="2:6" ht="13.2" customHeight="1" x14ac:dyDescent="0.25">
      <c r="B7" s="44" t="s">
        <v>43</v>
      </c>
      <c r="C7" s="57">
        <v>32000</v>
      </c>
      <c r="D7" s="47" t="s">
        <v>44</v>
      </c>
    </row>
    <row r="8" spans="2:6" ht="14.4" x14ac:dyDescent="0.25">
      <c r="B8" s="16" t="s">
        <v>27</v>
      </c>
      <c r="C8" s="58"/>
      <c r="D8" s="17" t="s">
        <v>28</v>
      </c>
      <c r="E8" s="11"/>
    </row>
    <row r="9" spans="2:6" ht="25.5" customHeight="1" x14ac:dyDescent="0.25">
      <c r="B9" s="59" t="s">
        <v>29</v>
      </c>
      <c r="C9" s="60">
        <f>C6-C7-C8</f>
        <v>2119350</v>
      </c>
      <c r="D9" s="48" t="s">
        <v>30</v>
      </c>
      <c r="E9" s="11"/>
    </row>
    <row r="10" spans="2:6" ht="15" customHeight="1" x14ac:dyDescent="0.3">
      <c r="B10" s="71" t="s">
        <v>32</v>
      </c>
      <c r="C10" s="129">
        <f>C5/C9</f>
        <v>1.0312138155566566</v>
      </c>
      <c r="D10" s="72" t="s">
        <v>33</v>
      </c>
    </row>
    <row r="11" spans="2:6" x14ac:dyDescent="0.25">
      <c r="B11" s="15" t="s">
        <v>10</v>
      </c>
      <c r="C11" s="21">
        <f>C9-C5</f>
        <v>-66153</v>
      </c>
      <c r="D11" s="14" t="s">
        <v>11</v>
      </c>
    </row>
    <row r="12" spans="2:6" x14ac:dyDescent="0.25">
      <c r="B12" s="15" t="s">
        <v>41</v>
      </c>
      <c r="C12" s="22">
        <f>53-'Soybeans 2023_2024'!B42</f>
        <v>17</v>
      </c>
      <c r="D12" s="14" t="s">
        <v>42</v>
      </c>
    </row>
    <row r="13" spans="2:6" hidden="1" x14ac:dyDescent="0.25">
      <c r="B13" s="18" t="s">
        <v>14</v>
      </c>
      <c r="C13" s="23"/>
      <c r="D13" s="19"/>
    </row>
    <row r="14" spans="2:6" hidden="1" x14ac:dyDescent="0.25">
      <c r="B14" s="18" t="s">
        <v>15</v>
      </c>
      <c r="C14" s="23"/>
      <c r="D14" s="19"/>
    </row>
    <row r="15" spans="2:6" hidden="1" x14ac:dyDescent="0.25">
      <c r="B15" s="18" t="s">
        <v>16</v>
      </c>
      <c r="C15" s="23"/>
      <c r="D15" s="19"/>
    </row>
    <row r="16" spans="2:6" ht="14.4" x14ac:dyDescent="0.3">
      <c r="B16" s="73" t="s">
        <v>17</v>
      </c>
      <c r="C16" s="116">
        <f>C11/C12</f>
        <v>-3891.3529411764707</v>
      </c>
      <c r="D16" s="74" t="s">
        <v>18</v>
      </c>
    </row>
    <row r="17" spans="2:4" ht="15" thickBot="1" x14ac:dyDescent="0.35">
      <c r="B17" s="130"/>
      <c r="C17" s="131"/>
      <c r="D17" s="132"/>
    </row>
    <row r="18" spans="2:4" x14ac:dyDescent="0.25">
      <c r="B18" s="12"/>
    </row>
    <row r="20" spans="2:4" x14ac:dyDescent="0.25">
      <c r="C20" s="10"/>
    </row>
    <row r="21" spans="2:4" x14ac:dyDescent="0.25">
      <c r="C21" s="61"/>
      <c r="D21" s="70"/>
    </row>
    <row r="22" spans="2:4" x14ac:dyDescent="0.25">
      <c r="C22" s="61"/>
      <c r="D22" s="70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97" bestFit="1" customWidth="1"/>
    <col min="4" max="4" width="13.33203125" style="54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9"/>
      <c r="B1" s="29"/>
      <c r="C1" s="93"/>
      <c r="D1" s="51"/>
      <c r="E1" s="29"/>
      <c r="F1" s="30"/>
      <c r="G1" s="31"/>
    </row>
    <row r="2" spans="1:7" ht="24" customHeight="1" thickBot="1" x14ac:dyDescent="0.3">
      <c r="A2" s="29"/>
      <c r="B2" s="140" t="s">
        <v>46</v>
      </c>
      <c r="C2" s="140"/>
      <c r="D2" s="140"/>
      <c r="E2" s="140"/>
      <c r="F2" s="140"/>
      <c r="G2" s="140"/>
    </row>
    <row r="3" spans="1:7" s="3" customFormat="1" ht="18.600000000000001" thickTop="1" thickBot="1" x14ac:dyDescent="0.35">
      <c r="A3" s="32"/>
      <c r="B3" s="33"/>
      <c r="C3" s="94"/>
      <c r="D3" s="139" t="s">
        <v>45</v>
      </c>
      <c r="E3" s="139"/>
      <c r="F3" s="139"/>
      <c r="G3" s="139"/>
    </row>
    <row r="4" spans="1:7" s="1" customFormat="1" ht="29.4" thickBot="1" x14ac:dyDescent="0.3">
      <c r="A4" s="32"/>
      <c r="B4" s="34" t="s">
        <v>13</v>
      </c>
      <c r="C4" s="95" t="s">
        <v>0</v>
      </c>
      <c r="D4" s="52" t="s">
        <v>2</v>
      </c>
      <c r="E4" s="34" t="s">
        <v>1</v>
      </c>
      <c r="F4" s="34" t="s">
        <v>8</v>
      </c>
      <c r="G4" s="34" t="s">
        <v>3</v>
      </c>
    </row>
    <row r="5" spans="1:7" s="1" customFormat="1" ht="29.4" thickBot="1" x14ac:dyDescent="0.3">
      <c r="A5" s="32"/>
      <c r="B5" s="34" t="s">
        <v>12</v>
      </c>
      <c r="C5" s="95" t="s">
        <v>4</v>
      </c>
      <c r="D5" s="52" t="s">
        <v>5</v>
      </c>
      <c r="E5" s="34" t="s">
        <v>6</v>
      </c>
      <c r="F5" s="34" t="s">
        <v>9</v>
      </c>
      <c r="G5" s="34" t="s">
        <v>7</v>
      </c>
    </row>
    <row r="6" spans="1:7" ht="20.25" customHeight="1" thickBot="1" x14ac:dyDescent="0.35">
      <c r="A6" s="29"/>
      <c r="B6" s="141" t="s">
        <v>35</v>
      </c>
      <c r="C6" s="142"/>
      <c r="D6" s="142"/>
      <c r="E6" s="142"/>
      <c r="F6" s="142"/>
      <c r="G6" s="142"/>
    </row>
    <row r="7" spans="1:7" ht="14.4" x14ac:dyDescent="0.3">
      <c r="A7" s="29"/>
      <c r="B7" s="37">
        <v>1</v>
      </c>
      <c r="C7" s="96">
        <v>43525</v>
      </c>
      <c r="D7" s="88">
        <v>1065</v>
      </c>
      <c r="E7" s="88">
        <v>-261</v>
      </c>
      <c r="F7" s="36">
        <f t="shared" ref="F7:F30" si="0">D7+E7</f>
        <v>804</v>
      </c>
      <c r="G7" s="38">
        <f>F7</f>
        <v>804</v>
      </c>
    </row>
    <row r="8" spans="1:7" ht="14.4" x14ac:dyDescent="0.3">
      <c r="A8" s="29"/>
      <c r="B8" s="39">
        <v>2</v>
      </c>
      <c r="C8" s="96">
        <v>43532</v>
      </c>
      <c r="D8" s="88">
        <v>945</v>
      </c>
      <c r="E8" s="88">
        <v>328</v>
      </c>
      <c r="F8" s="36">
        <f t="shared" si="0"/>
        <v>1273</v>
      </c>
      <c r="G8" s="40">
        <f>(G7+F8)</f>
        <v>2077</v>
      </c>
    </row>
    <row r="9" spans="1:7" ht="14.4" x14ac:dyDescent="0.3">
      <c r="A9" s="29"/>
      <c r="B9" s="35">
        <v>3</v>
      </c>
      <c r="C9" s="96">
        <v>43539</v>
      </c>
      <c r="D9" s="88">
        <v>2457</v>
      </c>
      <c r="E9" s="88">
        <v>-550</v>
      </c>
      <c r="F9" s="36">
        <f t="shared" si="0"/>
        <v>1907</v>
      </c>
      <c r="G9" s="40">
        <f t="shared" ref="G9:G43" si="1">(G8+F9)</f>
        <v>3984</v>
      </c>
    </row>
    <row r="10" spans="1:7" ht="14.4" x14ac:dyDescent="0.3">
      <c r="A10" s="29"/>
      <c r="B10" s="37">
        <v>4</v>
      </c>
      <c r="C10" s="96">
        <v>43546</v>
      </c>
      <c r="D10" s="88">
        <v>6898</v>
      </c>
      <c r="E10" s="88">
        <v>-1350</v>
      </c>
      <c r="F10" s="36">
        <f t="shared" si="0"/>
        <v>5548</v>
      </c>
      <c r="G10" s="40">
        <f t="shared" si="1"/>
        <v>9532</v>
      </c>
    </row>
    <row r="11" spans="1:7" ht="14.4" x14ac:dyDescent="0.3">
      <c r="A11" s="29"/>
      <c r="B11" s="37">
        <v>5</v>
      </c>
      <c r="C11" s="96">
        <v>43553</v>
      </c>
      <c r="D11" s="88">
        <v>20765</v>
      </c>
      <c r="E11" s="88">
        <v>11016</v>
      </c>
      <c r="F11" s="36">
        <f t="shared" si="0"/>
        <v>31781</v>
      </c>
      <c r="G11" s="40">
        <f t="shared" si="1"/>
        <v>41313</v>
      </c>
    </row>
    <row r="12" spans="1:7" ht="14.4" x14ac:dyDescent="0.3">
      <c r="A12" s="29"/>
      <c r="B12" s="39">
        <v>6</v>
      </c>
      <c r="C12" s="96">
        <v>43560</v>
      </c>
      <c r="D12" s="88">
        <v>33687</v>
      </c>
      <c r="E12" s="88">
        <v>-1258</v>
      </c>
      <c r="F12" s="36">
        <f t="shared" si="0"/>
        <v>32429</v>
      </c>
      <c r="G12" s="40">
        <f t="shared" si="1"/>
        <v>73742</v>
      </c>
    </row>
    <row r="13" spans="1:7" ht="14.4" x14ac:dyDescent="0.3">
      <c r="A13" s="29"/>
      <c r="B13" s="35">
        <v>7</v>
      </c>
      <c r="C13" s="96">
        <v>43567</v>
      </c>
      <c r="D13" s="88">
        <v>17378</v>
      </c>
      <c r="E13" s="88">
        <v>95</v>
      </c>
      <c r="F13" s="36">
        <f t="shared" si="0"/>
        <v>17473</v>
      </c>
      <c r="G13" s="40">
        <f t="shared" si="1"/>
        <v>91215</v>
      </c>
    </row>
    <row r="14" spans="1:7" ht="14.4" x14ac:dyDescent="0.3">
      <c r="A14" s="29"/>
      <c r="B14" s="37">
        <v>8</v>
      </c>
      <c r="C14" s="96">
        <v>43574</v>
      </c>
      <c r="D14" s="88">
        <v>78186</v>
      </c>
      <c r="E14" s="88">
        <v>3710</v>
      </c>
      <c r="F14" s="36">
        <f t="shared" si="0"/>
        <v>81896</v>
      </c>
      <c r="G14" s="40">
        <f t="shared" si="1"/>
        <v>173111</v>
      </c>
    </row>
    <row r="15" spans="1:7" ht="13.5" customHeight="1" x14ac:dyDescent="0.3">
      <c r="A15" s="29"/>
      <c r="B15" s="37">
        <v>9</v>
      </c>
      <c r="C15" s="96">
        <v>43581</v>
      </c>
      <c r="D15" s="88">
        <v>37842</v>
      </c>
      <c r="E15" s="88">
        <v>98125</v>
      </c>
      <c r="F15" s="36">
        <f t="shared" si="0"/>
        <v>135967</v>
      </c>
      <c r="G15" s="40">
        <f t="shared" si="1"/>
        <v>309078</v>
      </c>
    </row>
    <row r="16" spans="1:7" ht="14.4" x14ac:dyDescent="0.3">
      <c r="A16" s="29"/>
      <c r="B16" s="39">
        <v>10</v>
      </c>
      <c r="C16" s="96">
        <v>43588</v>
      </c>
      <c r="D16" s="88">
        <v>131018</v>
      </c>
      <c r="E16" s="88">
        <v>-5738</v>
      </c>
      <c r="F16" s="36">
        <f t="shared" si="0"/>
        <v>125280</v>
      </c>
      <c r="G16" s="40">
        <f t="shared" si="1"/>
        <v>434358</v>
      </c>
    </row>
    <row r="17" spans="1:9" ht="14.4" x14ac:dyDescent="0.3">
      <c r="A17" s="29"/>
      <c r="B17" s="35">
        <v>11</v>
      </c>
      <c r="C17" s="96">
        <v>43595</v>
      </c>
      <c r="D17" s="88">
        <v>160504</v>
      </c>
      <c r="E17" s="88">
        <v>12153</v>
      </c>
      <c r="F17" s="36">
        <f t="shared" si="0"/>
        <v>172657</v>
      </c>
      <c r="G17" s="40">
        <f t="shared" si="1"/>
        <v>607015</v>
      </c>
    </row>
    <row r="18" spans="1:9" ht="14.4" x14ac:dyDescent="0.3">
      <c r="A18" s="29"/>
      <c r="B18" s="37">
        <v>12</v>
      </c>
      <c r="C18" s="96">
        <v>43602</v>
      </c>
      <c r="D18" s="88">
        <v>170536</v>
      </c>
      <c r="E18" s="88">
        <v>8</v>
      </c>
      <c r="F18" s="36">
        <f t="shared" si="0"/>
        <v>170544</v>
      </c>
      <c r="G18" s="40">
        <f t="shared" si="1"/>
        <v>777559</v>
      </c>
    </row>
    <row r="19" spans="1:9" ht="14.4" x14ac:dyDescent="0.3">
      <c r="A19" s="29"/>
      <c r="B19" s="37">
        <v>13</v>
      </c>
      <c r="C19" s="96">
        <v>43609</v>
      </c>
      <c r="D19" s="88">
        <v>108056</v>
      </c>
      <c r="E19" s="88">
        <v>57</v>
      </c>
      <c r="F19" s="36">
        <f t="shared" si="0"/>
        <v>108113</v>
      </c>
      <c r="G19" s="40">
        <f t="shared" si="1"/>
        <v>885672</v>
      </c>
    </row>
    <row r="20" spans="1:9" ht="14.4" x14ac:dyDescent="0.3">
      <c r="A20" s="29"/>
      <c r="B20" s="39">
        <v>14</v>
      </c>
      <c r="C20" s="96">
        <v>43616</v>
      </c>
      <c r="D20" s="88">
        <v>57466</v>
      </c>
      <c r="E20" s="88">
        <v>75680</v>
      </c>
      <c r="F20" s="36">
        <f t="shared" si="0"/>
        <v>133146</v>
      </c>
      <c r="G20" s="40">
        <f t="shared" si="1"/>
        <v>1018818</v>
      </c>
    </row>
    <row r="21" spans="1:9" ht="14.4" x14ac:dyDescent="0.3">
      <c r="A21" s="29"/>
      <c r="B21" s="35">
        <v>15</v>
      </c>
      <c r="C21" s="96">
        <v>43623</v>
      </c>
      <c r="D21" s="88">
        <v>32412</v>
      </c>
      <c r="E21" s="88">
        <v>344</v>
      </c>
      <c r="F21" s="36">
        <f t="shared" si="0"/>
        <v>32756</v>
      </c>
      <c r="G21" s="40">
        <f t="shared" si="1"/>
        <v>1051574</v>
      </c>
    </row>
    <row r="22" spans="1:9" ht="14.4" x14ac:dyDescent="0.3">
      <c r="A22" s="29"/>
      <c r="B22" s="37">
        <v>16</v>
      </c>
      <c r="C22" s="96">
        <v>43630</v>
      </c>
      <c r="D22" s="88">
        <v>15379</v>
      </c>
      <c r="E22" s="88">
        <v>1161</v>
      </c>
      <c r="F22" s="36">
        <f t="shared" si="0"/>
        <v>16540</v>
      </c>
      <c r="G22" s="40">
        <f t="shared" si="1"/>
        <v>1068114</v>
      </c>
    </row>
    <row r="23" spans="1:9" ht="14.4" x14ac:dyDescent="0.3">
      <c r="A23" s="29"/>
      <c r="B23" s="37">
        <v>17</v>
      </c>
      <c r="C23" s="96">
        <v>43637</v>
      </c>
      <c r="D23" s="89">
        <v>7860</v>
      </c>
      <c r="E23" s="88">
        <v>421</v>
      </c>
      <c r="F23" s="36">
        <f t="shared" si="0"/>
        <v>8281</v>
      </c>
      <c r="G23" s="40">
        <f t="shared" si="1"/>
        <v>1076395</v>
      </c>
    </row>
    <row r="24" spans="1:9" ht="15" customHeight="1" x14ac:dyDescent="0.3">
      <c r="A24" s="29"/>
      <c r="B24" s="39">
        <v>18</v>
      </c>
      <c r="C24" s="96">
        <v>43644</v>
      </c>
      <c r="D24" s="53">
        <v>4360</v>
      </c>
      <c r="E24" s="88">
        <v>11408</v>
      </c>
      <c r="F24" s="36">
        <f t="shared" si="0"/>
        <v>15768</v>
      </c>
      <c r="G24" s="40">
        <f t="shared" si="1"/>
        <v>1092163</v>
      </c>
    </row>
    <row r="25" spans="1:9" ht="15" customHeight="1" x14ac:dyDescent="0.3">
      <c r="A25" s="29"/>
      <c r="B25" s="35">
        <v>19</v>
      </c>
      <c r="C25" s="96">
        <v>43651</v>
      </c>
      <c r="D25" s="53">
        <v>3146</v>
      </c>
      <c r="E25" s="88">
        <v>-1112</v>
      </c>
      <c r="F25" s="36">
        <f t="shared" si="0"/>
        <v>2034</v>
      </c>
      <c r="G25" s="40">
        <f t="shared" si="1"/>
        <v>1094197</v>
      </c>
    </row>
    <row r="26" spans="1:9" ht="15" customHeight="1" x14ac:dyDescent="0.3">
      <c r="A26" s="29"/>
      <c r="B26" s="37">
        <v>20</v>
      </c>
      <c r="C26" s="96">
        <v>43658</v>
      </c>
      <c r="D26" s="53">
        <v>1887</v>
      </c>
      <c r="E26" s="88">
        <v>0</v>
      </c>
      <c r="F26" s="36">
        <f t="shared" si="0"/>
        <v>1887</v>
      </c>
      <c r="G26" s="40">
        <f t="shared" si="1"/>
        <v>1096084</v>
      </c>
    </row>
    <row r="27" spans="1:9" ht="15" customHeight="1" x14ac:dyDescent="0.3">
      <c r="A27" s="29"/>
      <c r="B27" s="37">
        <v>21</v>
      </c>
      <c r="C27" s="96">
        <v>43665</v>
      </c>
      <c r="D27" s="53">
        <v>1897</v>
      </c>
      <c r="E27" s="88">
        <v>0</v>
      </c>
      <c r="F27" s="36">
        <f t="shared" si="0"/>
        <v>1897</v>
      </c>
      <c r="G27" s="40">
        <f t="shared" si="1"/>
        <v>1097981</v>
      </c>
    </row>
    <row r="28" spans="1:9" ht="15" customHeight="1" x14ac:dyDescent="0.3">
      <c r="A28" s="29"/>
      <c r="B28" s="39">
        <v>22</v>
      </c>
      <c r="C28" s="96">
        <v>43672</v>
      </c>
      <c r="D28" s="53">
        <v>4583</v>
      </c>
      <c r="E28" s="88">
        <v>159</v>
      </c>
      <c r="F28" s="36">
        <f t="shared" si="0"/>
        <v>4742</v>
      </c>
      <c r="G28" s="40">
        <f t="shared" si="1"/>
        <v>1102723</v>
      </c>
      <c r="I28" s="54"/>
    </row>
    <row r="29" spans="1:9" ht="15" customHeight="1" x14ac:dyDescent="0.3">
      <c r="A29" s="29"/>
      <c r="B29" s="35">
        <v>23</v>
      </c>
      <c r="C29" s="96">
        <v>43679</v>
      </c>
      <c r="D29" s="53">
        <v>1042</v>
      </c>
      <c r="E29" s="88">
        <v>-347</v>
      </c>
      <c r="F29" s="36">
        <f t="shared" si="0"/>
        <v>695</v>
      </c>
      <c r="G29" s="40">
        <f t="shared" si="1"/>
        <v>1103418</v>
      </c>
    </row>
    <row r="30" spans="1:9" ht="15" customHeight="1" x14ac:dyDescent="0.3">
      <c r="A30" s="29"/>
      <c r="B30" s="37">
        <v>24</v>
      </c>
      <c r="C30" s="96">
        <v>43685</v>
      </c>
      <c r="D30" s="53">
        <v>1738</v>
      </c>
      <c r="E30" s="88">
        <v>-24</v>
      </c>
      <c r="F30" s="36">
        <f t="shared" si="0"/>
        <v>1714</v>
      </c>
      <c r="G30" s="40">
        <f t="shared" si="1"/>
        <v>1105132</v>
      </c>
    </row>
    <row r="31" spans="1:9" ht="15" customHeight="1" x14ac:dyDescent="0.3">
      <c r="A31" s="29"/>
      <c r="B31" s="37">
        <v>25</v>
      </c>
      <c r="C31" s="96">
        <v>43693</v>
      </c>
      <c r="D31" s="53">
        <v>2432</v>
      </c>
      <c r="E31" s="88">
        <v>0</v>
      </c>
      <c r="F31" s="36">
        <f>D31+E31</f>
        <v>2432</v>
      </c>
      <c r="G31" s="40">
        <f t="shared" si="1"/>
        <v>1107564</v>
      </c>
    </row>
    <row r="32" spans="1:9" ht="15" customHeight="1" x14ac:dyDescent="0.3">
      <c r="A32" s="29"/>
      <c r="B32" s="39">
        <v>26</v>
      </c>
      <c r="C32" s="96">
        <v>43700</v>
      </c>
      <c r="D32" s="53">
        <v>1866</v>
      </c>
      <c r="E32" s="88">
        <v>0</v>
      </c>
      <c r="F32" s="36">
        <f>D32+E32</f>
        <v>1866</v>
      </c>
      <c r="G32" s="40">
        <f t="shared" si="1"/>
        <v>1109430</v>
      </c>
    </row>
    <row r="33" spans="1:7" ht="15" customHeight="1" x14ac:dyDescent="0.3">
      <c r="A33" s="29"/>
      <c r="B33" s="35">
        <v>27</v>
      </c>
      <c r="C33" s="96">
        <v>43707</v>
      </c>
      <c r="D33" s="53">
        <v>1027</v>
      </c>
      <c r="E33" s="88">
        <v>2117</v>
      </c>
      <c r="F33" s="36">
        <f>D33+E33</f>
        <v>3144</v>
      </c>
      <c r="G33" s="40">
        <f t="shared" si="1"/>
        <v>1112574</v>
      </c>
    </row>
    <row r="34" spans="1:7" ht="15" customHeight="1" x14ac:dyDescent="0.3">
      <c r="A34" s="29"/>
      <c r="B34" s="37">
        <v>28</v>
      </c>
      <c r="C34" s="96">
        <v>43714</v>
      </c>
      <c r="D34" s="53">
        <v>777</v>
      </c>
      <c r="E34" s="88">
        <v>-246</v>
      </c>
      <c r="F34" s="36">
        <f>D34+E34</f>
        <v>531</v>
      </c>
      <c r="G34" s="40">
        <f t="shared" si="1"/>
        <v>1113105</v>
      </c>
    </row>
    <row r="35" spans="1:7" ht="16.5" customHeight="1" x14ac:dyDescent="0.3">
      <c r="A35" s="29"/>
      <c r="B35" s="37">
        <v>29</v>
      </c>
      <c r="C35" s="96">
        <v>43721</v>
      </c>
      <c r="D35" s="53">
        <v>916</v>
      </c>
      <c r="E35" s="88">
        <v>0</v>
      </c>
      <c r="F35" s="36">
        <f>D35+E35</f>
        <v>916</v>
      </c>
      <c r="G35" s="40">
        <f t="shared" si="1"/>
        <v>1114021</v>
      </c>
    </row>
    <row r="36" spans="1:7" ht="17.25" customHeight="1" x14ac:dyDescent="0.3">
      <c r="A36" s="29"/>
      <c r="B36" s="39">
        <v>30</v>
      </c>
      <c r="C36" s="96">
        <v>43728</v>
      </c>
      <c r="D36" s="53">
        <v>412</v>
      </c>
      <c r="E36" s="88">
        <v>0</v>
      </c>
      <c r="F36" s="36">
        <f t="shared" ref="F36:F43" si="2">D36+E36</f>
        <v>412</v>
      </c>
      <c r="G36" s="40">
        <f t="shared" si="1"/>
        <v>1114433</v>
      </c>
    </row>
    <row r="37" spans="1:7" ht="15" customHeight="1" x14ac:dyDescent="0.3">
      <c r="A37" s="29"/>
      <c r="B37" s="35">
        <v>31</v>
      </c>
      <c r="C37" s="96">
        <v>43735</v>
      </c>
      <c r="D37" s="53">
        <v>244</v>
      </c>
      <c r="E37" s="88">
        <v>3309</v>
      </c>
      <c r="F37" s="36">
        <f t="shared" si="2"/>
        <v>3553</v>
      </c>
      <c r="G37" s="40">
        <f t="shared" si="1"/>
        <v>1117986</v>
      </c>
    </row>
    <row r="38" spans="1:7" ht="15" customHeight="1" x14ac:dyDescent="0.3">
      <c r="A38" s="29"/>
      <c r="B38" s="37">
        <v>32</v>
      </c>
      <c r="C38" s="96">
        <v>43742</v>
      </c>
      <c r="D38" s="49">
        <v>826</v>
      </c>
      <c r="E38" s="88">
        <v>-372</v>
      </c>
      <c r="F38" s="36">
        <f t="shared" si="2"/>
        <v>454</v>
      </c>
      <c r="G38" s="40">
        <f t="shared" si="1"/>
        <v>1118440</v>
      </c>
    </row>
    <row r="39" spans="1:7" ht="15" customHeight="1" x14ac:dyDescent="0.3">
      <c r="A39" s="29"/>
      <c r="B39" s="37">
        <v>33</v>
      </c>
      <c r="C39" s="96">
        <v>43749</v>
      </c>
      <c r="D39" s="49">
        <v>740</v>
      </c>
      <c r="E39" s="88">
        <v>0</v>
      </c>
      <c r="F39" s="36">
        <f t="shared" si="2"/>
        <v>740</v>
      </c>
      <c r="G39" s="40">
        <f t="shared" si="1"/>
        <v>1119180</v>
      </c>
    </row>
    <row r="40" spans="1:7" ht="15" customHeight="1" x14ac:dyDescent="0.3">
      <c r="A40" s="29"/>
      <c r="B40" s="39">
        <v>34</v>
      </c>
      <c r="C40" s="96">
        <v>43756</v>
      </c>
      <c r="D40" s="49">
        <v>387</v>
      </c>
      <c r="E40" s="88">
        <v>0</v>
      </c>
      <c r="F40" s="36">
        <f t="shared" si="2"/>
        <v>387</v>
      </c>
      <c r="G40" s="40">
        <f t="shared" si="1"/>
        <v>1119567</v>
      </c>
    </row>
    <row r="41" spans="1:7" ht="15" customHeight="1" x14ac:dyDescent="0.3">
      <c r="A41" s="29"/>
      <c r="B41" s="35">
        <v>35</v>
      </c>
      <c r="C41" s="96">
        <v>43763</v>
      </c>
      <c r="D41" s="53">
        <v>479</v>
      </c>
      <c r="E41" s="88">
        <v>1578</v>
      </c>
      <c r="F41" s="36">
        <f t="shared" si="2"/>
        <v>2057</v>
      </c>
      <c r="G41" s="40">
        <f t="shared" si="1"/>
        <v>1121624</v>
      </c>
    </row>
    <row r="42" spans="1:7" ht="15" customHeight="1" x14ac:dyDescent="0.3">
      <c r="A42" s="29"/>
      <c r="B42" s="37">
        <v>36</v>
      </c>
      <c r="C42" s="96">
        <v>43770</v>
      </c>
      <c r="D42" s="53">
        <v>414</v>
      </c>
      <c r="E42" s="88">
        <v>-300</v>
      </c>
      <c r="F42" s="36">
        <f t="shared" si="2"/>
        <v>114</v>
      </c>
      <c r="G42" s="40">
        <f t="shared" si="1"/>
        <v>1121738</v>
      </c>
    </row>
    <row r="43" spans="1:7" ht="15" customHeight="1" x14ac:dyDescent="0.3">
      <c r="A43" s="29"/>
      <c r="B43" s="37">
        <v>37</v>
      </c>
      <c r="C43" s="96">
        <v>43777</v>
      </c>
      <c r="D43" s="53">
        <v>313</v>
      </c>
      <c r="E43" s="88">
        <v>0</v>
      </c>
      <c r="F43" s="36">
        <f t="shared" si="2"/>
        <v>313</v>
      </c>
      <c r="G43" s="40">
        <f t="shared" si="1"/>
        <v>1122051</v>
      </c>
    </row>
    <row r="44" spans="1:7" ht="15" customHeight="1" x14ac:dyDescent="0.3">
      <c r="A44" s="29"/>
      <c r="B44" s="39">
        <v>38</v>
      </c>
      <c r="C44" s="96">
        <v>43784</v>
      </c>
      <c r="D44" s="53">
        <v>450</v>
      </c>
      <c r="E44" s="88">
        <v>8</v>
      </c>
      <c r="F44" s="36">
        <f t="shared" ref="F44:F49" si="3">D44+E44</f>
        <v>458</v>
      </c>
      <c r="G44" s="40">
        <f t="shared" ref="G44:G52" si="4">G43+F44</f>
        <v>1122509</v>
      </c>
    </row>
    <row r="45" spans="1:7" ht="15" customHeight="1" x14ac:dyDescent="0.3">
      <c r="A45" s="29"/>
      <c r="B45" s="35">
        <v>39</v>
      </c>
      <c r="C45" s="96">
        <v>43791</v>
      </c>
      <c r="D45" s="53">
        <v>263</v>
      </c>
      <c r="E45" s="88">
        <v>0</v>
      </c>
      <c r="F45" s="36">
        <f t="shared" si="3"/>
        <v>263</v>
      </c>
      <c r="G45" s="40">
        <f t="shared" si="4"/>
        <v>1122772</v>
      </c>
    </row>
    <row r="46" spans="1:7" ht="15" customHeight="1" x14ac:dyDescent="0.3">
      <c r="A46" s="29"/>
      <c r="B46" s="37">
        <v>40</v>
      </c>
      <c r="C46" s="96">
        <v>43798</v>
      </c>
      <c r="D46" s="53">
        <v>797</v>
      </c>
      <c r="E46" s="88">
        <v>-7</v>
      </c>
      <c r="F46" s="36">
        <f t="shared" si="3"/>
        <v>790</v>
      </c>
      <c r="G46" s="40">
        <f t="shared" si="4"/>
        <v>1123562</v>
      </c>
    </row>
    <row r="47" spans="1:7" ht="15" customHeight="1" x14ac:dyDescent="0.3">
      <c r="A47" s="29"/>
      <c r="B47" s="37">
        <v>41</v>
      </c>
      <c r="C47" s="96">
        <v>43805</v>
      </c>
      <c r="D47" s="53">
        <v>206</v>
      </c>
      <c r="E47" s="88">
        <v>-5</v>
      </c>
      <c r="F47" s="36">
        <f t="shared" si="3"/>
        <v>201</v>
      </c>
      <c r="G47" s="40">
        <f t="shared" si="4"/>
        <v>1123763</v>
      </c>
    </row>
    <row r="48" spans="1:7" ht="15" customHeight="1" x14ac:dyDescent="0.3">
      <c r="A48" s="29"/>
      <c r="B48" s="39">
        <v>42</v>
      </c>
      <c r="C48" s="96">
        <v>43812</v>
      </c>
      <c r="D48" s="53">
        <v>341</v>
      </c>
      <c r="E48" s="88">
        <v>-86</v>
      </c>
      <c r="F48" s="36">
        <f t="shared" si="3"/>
        <v>255</v>
      </c>
      <c r="G48" s="40">
        <f t="shared" si="4"/>
        <v>1124018</v>
      </c>
    </row>
    <row r="49" spans="1:8" ht="14.4" x14ac:dyDescent="0.3">
      <c r="A49" s="29"/>
      <c r="B49" s="35">
        <v>43</v>
      </c>
      <c r="C49" s="96">
        <v>43819</v>
      </c>
      <c r="D49" s="53">
        <v>244</v>
      </c>
      <c r="E49" s="88">
        <v>0</v>
      </c>
      <c r="F49" s="36">
        <f t="shared" si="3"/>
        <v>244</v>
      </c>
      <c r="G49" s="40">
        <f t="shared" si="4"/>
        <v>1124262</v>
      </c>
    </row>
    <row r="50" spans="1:8" ht="15" customHeight="1" x14ac:dyDescent="0.3">
      <c r="A50" s="29"/>
      <c r="B50" s="37">
        <v>44</v>
      </c>
      <c r="C50" s="96">
        <v>43826</v>
      </c>
      <c r="D50" s="53">
        <v>401</v>
      </c>
      <c r="E50" s="88">
        <v>508</v>
      </c>
      <c r="F50" s="36">
        <f t="shared" ref="F50:F56" si="5">D50+E50</f>
        <v>909</v>
      </c>
      <c r="G50" s="40">
        <f t="shared" si="4"/>
        <v>1125171</v>
      </c>
    </row>
    <row r="51" spans="1:8" ht="15" customHeight="1" x14ac:dyDescent="0.3">
      <c r="A51" s="29"/>
      <c r="B51" s="37">
        <v>45</v>
      </c>
      <c r="C51" s="96">
        <v>43833</v>
      </c>
      <c r="D51" s="53">
        <v>54</v>
      </c>
      <c r="E51" s="88">
        <v>-22</v>
      </c>
      <c r="F51" s="36">
        <f t="shared" si="5"/>
        <v>32</v>
      </c>
      <c r="G51" s="40">
        <f t="shared" si="4"/>
        <v>1125203</v>
      </c>
    </row>
    <row r="52" spans="1:8" ht="15" customHeight="1" x14ac:dyDescent="0.3">
      <c r="A52" s="29"/>
      <c r="B52" s="39">
        <v>46</v>
      </c>
      <c r="C52" s="96">
        <v>43840</v>
      </c>
      <c r="D52" s="53">
        <v>697</v>
      </c>
      <c r="E52" s="88">
        <v>21</v>
      </c>
      <c r="F52" s="36">
        <f t="shared" si="5"/>
        <v>718</v>
      </c>
      <c r="G52" s="40">
        <f t="shared" si="4"/>
        <v>1125921</v>
      </c>
    </row>
    <row r="53" spans="1:8" ht="15" customHeight="1" x14ac:dyDescent="0.3">
      <c r="A53" s="29"/>
      <c r="B53" s="35">
        <v>47</v>
      </c>
      <c r="C53" s="96">
        <v>43847</v>
      </c>
      <c r="D53" s="53">
        <v>1047</v>
      </c>
      <c r="E53" s="88">
        <v>209</v>
      </c>
      <c r="F53" s="36">
        <f t="shared" si="5"/>
        <v>1256</v>
      </c>
      <c r="G53" s="40">
        <f t="shared" ref="G53:G58" si="6">G52+F53</f>
        <v>1127177</v>
      </c>
    </row>
    <row r="54" spans="1:8" ht="15" customHeight="1" x14ac:dyDescent="0.3">
      <c r="A54" s="29"/>
      <c r="B54" s="37">
        <v>48</v>
      </c>
      <c r="C54" s="96">
        <v>43854</v>
      </c>
      <c r="D54" s="53">
        <v>1053</v>
      </c>
      <c r="E54" s="88">
        <v>25</v>
      </c>
      <c r="F54" s="36">
        <f t="shared" si="5"/>
        <v>1078</v>
      </c>
      <c r="G54" s="40">
        <f t="shared" si="6"/>
        <v>1128255</v>
      </c>
    </row>
    <row r="55" spans="1:8" s="1" customFormat="1" ht="15" customHeight="1" x14ac:dyDescent="0.3">
      <c r="A55" s="32"/>
      <c r="B55" s="37">
        <v>49</v>
      </c>
      <c r="C55" s="96">
        <v>43861</v>
      </c>
      <c r="D55" s="53">
        <v>1063</v>
      </c>
      <c r="E55" s="88">
        <v>1875</v>
      </c>
      <c r="F55" s="36">
        <f t="shared" si="5"/>
        <v>2938</v>
      </c>
      <c r="G55" s="40">
        <f t="shared" si="6"/>
        <v>1131193</v>
      </c>
      <c r="H55" s="2"/>
    </row>
    <row r="56" spans="1:8" ht="15" customHeight="1" x14ac:dyDescent="0.3">
      <c r="A56" s="29"/>
      <c r="B56" s="39">
        <v>50</v>
      </c>
      <c r="C56" s="96">
        <v>43868</v>
      </c>
      <c r="D56" s="53">
        <v>865</v>
      </c>
      <c r="E56" s="88">
        <v>0</v>
      </c>
      <c r="F56" s="36">
        <f t="shared" si="5"/>
        <v>865</v>
      </c>
      <c r="G56" s="40">
        <f t="shared" si="6"/>
        <v>1132058</v>
      </c>
    </row>
    <row r="57" spans="1:8" ht="15" customHeight="1" x14ac:dyDescent="0.3">
      <c r="A57" s="29"/>
      <c r="B57" s="35">
        <v>51</v>
      </c>
      <c r="C57" s="96">
        <v>43875</v>
      </c>
      <c r="D57" s="53">
        <v>722</v>
      </c>
      <c r="E57" s="88">
        <v>0</v>
      </c>
      <c r="F57" s="36">
        <f>D57+E57</f>
        <v>722</v>
      </c>
      <c r="G57" s="40">
        <f t="shared" si="6"/>
        <v>1132780</v>
      </c>
    </row>
    <row r="58" spans="1:8" ht="15" customHeight="1" x14ac:dyDescent="0.3">
      <c r="A58" s="29"/>
      <c r="B58" s="37">
        <v>52</v>
      </c>
      <c r="C58" s="96">
        <v>43882</v>
      </c>
      <c r="D58" s="53">
        <v>791</v>
      </c>
      <c r="E58" s="88">
        <v>9</v>
      </c>
      <c r="F58" s="36">
        <f>D58+E58</f>
        <v>800</v>
      </c>
      <c r="G58" s="40">
        <f t="shared" si="6"/>
        <v>1133580</v>
      </c>
    </row>
    <row r="59" spans="1:8" ht="14.4" x14ac:dyDescent="0.3">
      <c r="A59" s="29"/>
      <c r="B59" s="37">
        <v>53</v>
      </c>
      <c r="C59" s="96">
        <v>43889</v>
      </c>
      <c r="D59" s="53">
        <v>616</v>
      </c>
      <c r="E59" s="88">
        <v>0</v>
      </c>
      <c r="F59" s="36">
        <f>D59+E59</f>
        <v>616</v>
      </c>
      <c r="G59" s="40">
        <f>G58+F59</f>
        <v>1134196</v>
      </c>
    </row>
    <row r="60" spans="1:8" ht="13.8" x14ac:dyDescent="0.25">
      <c r="A60" s="29"/>
      <c r="B60" s="29"/>
      <c r="C60" s="93"/>
      <c r="D60" s="55"/>
      <c r="E60" s="41"/>
      <c r="F60" s="42"/>
      <c r="G60" s="43"/>
    </row>
    <row r="61" spans="1:8" ht="13.8" x14ac:dyDescent="0.25">
      <c r="A61" s="29"/>
      <c r="B61" s="29"/>
      <c r="C61" s="93"/>
      <c r="D61" s="55"/>
      <c r="E61" s="41"/>
      <c r="F61" s="42"/>
      <c r="G61" s="43"/>
    </row>
    <row r="62" spans="1:8" ht="13.8" x14ac:dyDescent="0.25">
      <c r="A62" s="29"/>
      <c r="B62" s="29"/>
      <c r="C62" s="93"/>
      <c r="D62" s="55"/>
      <c r="E62" s="41"/>
      <c r="F62" s="42"/>
      <c r="G62" s="43"/>
    </row>
    <row r="63" spans="1:8" ht="13.8" x14ac:dyDescent="0.25">
      <c r="A63" s="29"/>
      <c r="B63" s="29"/>
      <c r="C63" s="93"/>
      <c r="D63" s="55"/>
      <c r="E63" s="41"/>
      <c r="F63" s="42"/>
      <c r="G63" s="43"/>
    </row>
    <row r="64" spans="1:8" ht="13.8" x14ac:dyDescent="0.25">
      <c r="A64" s="29"/>
      <c r="B64" s="29"/>
      <c r="C64" s="93"/>
      <c r="D64" s="55"/>
      <c r="E64" s="41"/>
      <c r="F64" s="42"/>
      <c r="G64" s="43"/>
    </row>
    <row r="65" spans="4:7" x14ac:dyDescent="0.2">
      <c r="D65" s="56"/>
      <c r="E65" s="5"/>
      <c r="F65" s="8"/>
      <c r="G65" s="6"/>
    </row>
    <row r="66" spans="4:7" x14ac:dyDescent="0.2">
      <c r="D66" s="56"/>
      <c r="E66" s="5"/>
      <c r="F66" s="8"/>
      <c r="G66" s="6"/>
    </row>
    <row r="67" spans="4:7" x14ac:dyDescent="0.2">
      <c r="D67" s="56"/>
      <c r="E67" s="5"/>
      <c r="F67" s="8"/>
      <c r="G67" s="6"/>
    </row>
    <row r="68" spans="4:7" x14ac:dyDescent="0.2">
      <c r="D68" s="56"/>
      <c r="E68" s="5"/>
      <c r="F68" s="8"/>
      <c r="G68" s="6"/>
    </row>
    <row r="69" spans="4:7" x14ac:dyDescent="0.2">
      <c r="D69" s="56"/>
      <c r="E69" s="5"/>
      <c r="F69" s="8"/>
      <c r="G69" s="6"/>
    </row>
    <row r="70" spans="4:7" x14ac:dyDescent="0.2">
      <c r="D70" s="56"/>
      <c r="E70" s="5"/>
      <c r="F70" s="8"/>
      <c r="G70" s="6"/>
    </row>
    <row r="71" spans="4:7" x14ac:dyDescent="0.2">
      <c r="D71" s="56"/>
      <c r="E71" s="5"/>
      <c r="F71" s="8"/>
      <c r="G71" s="6"/>
    </row>
    <row r="72" spans="4:7" x14ac:dyDescent="0.2">
      <c r="D72" s="56"/>
      <c r="E72" s="5"/>
      <c r="F72" s="8"/>
      <c r="G72" s="6"/>
    </row>
    <row r="73" spans="4:7" x14ac:dyDescent="0.2">
      <c r="D73" s="56"/>
      <c r="E73" s="5"/>
      <c r="F73" s="8"/>
      <c r="G73" s="6"/>
    </row>
    <row r="74" spans="4:7" x14ac:dyDescent="0.2">
      <c r="D74" s="56"/>
      <c r="E74" s="5"/>
      <c r="F74" s="8"/>
      <c r="G74" s="6"/>
    </row>
    <row r="75" spans="4:7" x14ac:dyDescent="0.2">
      <c r="D75" s="56"/>
      <c r="E75" s="5"/>
      <c r="F75" s="8"/>
      <c r="G75" s="6"/>
    </row>
    <row r="76" spans="4:7" x14ac:dyDescent="0.2">
      <c r="D76" s="56"/>
      <c r="E76" s="5"/>
      <c r="F76" s="8"/>
      <c r="G76" s="6"/>
    </row>
    <row r="77" spans="4:7" x14ac:dyDescent="0.2">
      <c r="D77" s="56"/>
      <c r="E77" s="5"/>
      <c r="F77" s="8"/>
      <c r="G77" s="6"/>
    </row>
    <row r="78" spans="4:7" x14ac:dyDescent="0.2">
      <c r="D78" s="56"/>
      <c r="E78" s="5"/>
      <c r="F78" s="8"/>
      <c r="G78" s="6"/>
    </row>
    <row r="79" spans="4:7" x14ac:dyDescent="0.2">
      <c r="D79" s="56"/>
      <c r="E79" s="5"/>
      <c r="F79" s="8"/>
      <c r="G79" s="6"/>
    </row>
    <row r="80" spans="4:7" x14ac:dyDescent="0.2">
      <c r="D80" s="56"/>
      <c r="E80" s="5"/>
      <c r="F80" s="8"/>
      <c r="G80" s="6"/>
    </row>
    <row r="81" spans="4:7" x14ac:dyDescent="0.2">
      <c r="D81" s="56"/>
      <c r="E81" s="5"/>
      <c r="F81" s="8"/>
      <c r="G81" s="6"/>
    </row>
    <row r="82" spans="4:7" x14ac:dyDescent="0.2">
      <c r="D82" s="56"/>
      <c r="E82" s="5"/>
      <c r="F82" s="8"/>
      <c r="G82" s="6"/>
    </row>
    <row r="83" spans="4:7" x14ac:dyDescent="0.2">
      <c r="D83" s="56"/>
      <c r="E83" s="5"/>
      <c r="F83" s="8"/>
      <c r="G83" s="6"/>
    </row>
    <row r="84" spans="4:7" x14ac:dyDescent="0.2">
      <c r="D84" s="56"/>
      <c r="E84" s="5"/>
      <c r="F84" s="8"/>
      <c r="G84" s="6"/>
    </row>
    <row r="85" spans="4:7" x14ac:dyDescent="0.2">
      <c r="D85" s="56"/>
      <c r="E85" s="5"/>
      <c r="F85" s="8"/>
      <c r="G85" s="6"/>
    </row>
    <row r="86" spans="4:7" x14ac:dyDescent="0.2">
      <c r="D86" s="56"/>
      <c r="E86" s="5"/>
      <c r="F86" s="8"/>
      <c r="G86" s="6"/>
    </row>
    <row r="87" spans="4:7" x14ac:dyDescent="0.2">
      <c r="D87" s="56"/>
      <c r="E87" s="5"/>
      <c r="F87" s="8"/>
      <c r="G87" s="6"/>
    </row>
    <row r="88" spans="4:7" x14ac:dyDescent="0.2">
      <c r="D88" s="56"/>
      <c r="E88" s="5"/>
      <c r="F88" s="8"/>
      <c r="G88" s="6"/>
    </row>
    <row r="89" spans="4:7" x14ac:dyDescent="0.2">
      <c r="D89" s="56"/>
      <c r="E89" s="5"/>
      <c r="F89" s="8"/>
      <c r="G89" s="6"/>
    </row>
    <row r="90" spans="4:7" x14ac:dyDescent="0.2">
      <c r="D90" s="56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97" bestFit="1" customWidth="1"/>
    <col min="4" max="4" width="13.33203125" style="54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9"/>
      <c r="B1" s="29"/>
      <c r="C1" s="93"/>
      <c r="D1" s="51"/>
      <c r="E1" s="29"/>
      <c r="F1" s="30"/>
      <c r="G1" s="31"/>
    </row>
    <row r="2" spans="1:7" ht="24" customHeight="1" thickBot="1" x14ac:dyDescent="0.3">
      <c r="A2" s="29"/>
      <c r="B2" s="140" t="s">
        <v>46</v>
      </c>
      <c r="C2" s="140"/>
      <c r="D2" s="140"/>
      <c r="E2" s="140"/>
      <c r="F2" s="140"/>
      <c r="G2" s="140"/>
    </row>
    <row r="3" spans="1:7" s="3" customFormat="1" ht="18.600000000000001" thickTop="1" thickBot="1" x14ac:dyDescent="0.35">
      <c r="A3" s="32"/>
      <c r="B3" s="33"/>
      <c r="C3" s="94"/>
      <c r="D3" s="139" t="s">
        <v>45</v>
      </c>
      <c r="E3" s="139"/>
      <c r="F3" s="139"/>
      <c r="G3" s="139"/>
    </row>
    <row r="4" spans="1:7" s="1" customFormat="1" ht="29.4" thickBot="1" x14ac:dyDescent="0.3">
      <c r="A4" s="32"/>
      <c r="B4" s="34" t="s">
        <v>13</v>
      </c>
      <c r="C4" s="95" t="s">
        <v>0</v>
      </c>
      <c r="D4" s="52" t="s">
        <v>2</v>
      </c>
      <c r="E4" s="34" t="s">
        <v>1</v>
      </c>
      <c r="F4" s="34" t="s">
        <v>8</v>
      </c>
      <c r="G4" s="34" t="s">
        <v>3</v>
      </c>
    </row>
    <row r="5" spans="1:7" s="1" customFormat="1" ht="29.4" thickBot="1" x14ac:dyDescent="0.3">
      <c r="A5" s="32"/>
      <c r="B5" s="34" t="s">
        <v>12</v>
      </c>
      <c r="C5" s="95" t="s">
        <v>4</v>
      </c>
      <c r="D5" s="52" t="s">
        <v>5</v>
      </c>
      <c r="E5" s="34" t="s">
        <v>6</v>
      </c>
      <c r="F5" s="34" t="s">
        <v>9</v>
      </c>
      <c r="G5" s="34" t="s">
        <v>7</v>
      </c>
    </row>
    <row r="6" spans="1:7" ht="20.25" customHeight="1" thickBot="1" x14ac:dyDescent="0.35">
      <c r="A6" s="29"/>
      <c r="B6" s="141" t="s">
        <v>48</v>
      </c>
      <c r="C6" s="142"/>
      <c r="D6" s="142"/>
      <c r="E6" s="142"/>
      <c r="F6" s="142"/>
      <c r="G6" s="142"/>
    </row>
    <row r="7" spans="1:7" ht="14.4" x14ac:dyDescent="0.3">
      <c r="A7" s="29"/>
      <c r="B7" s="37">
        <v>1</v>
      </c>
      <c r="C7" s="96">
        <v>43896</v>
      </c>
      <c r="D7" s="88">
        <v>905</v>
      </c>
      <c r="E7" s="88">
        <v>-10</v>
      </c>
      <c r="F7" s="36">
        <f t="shared" ref="F7:F30" si="0">D7+E7</f>
        <v>895</v>
      </c>
      <c r="G7" s="38">
        <f>F7</f>
        <v>895</v>
      </c>
    </row>
    <row r="8" spans="1:7" ht="14.4" x14ac:dyDescent="0.3">
      <c r="A8" s="29"/>
      <c r="B8" s="39">
        <v>2</v>
      </c>
      <c r="C8" s="96">
        <v>43903</v>
      </c>
      <c r="D8" s="88">
        <v>1057</v>
      </c>
      <c r="E8" s="88">
        <v>0</v>
      </c>
      <c r="F8" s="36">
        <f t="shared" si="0"/>
        <v>1057</v>
      </c>
      <c r="G8" s="40">
        <f t="shared" ref="G8:G17" si="1">G7+F8</f>
        <v>1952</v>
      </c>
    </row>
    <row r="9" spans="1:7" ht="14.4" x14ac:dyDescent="0.3">
      <c r="A9" s="29"/>
      <c r="B9" s="35">
        <v>3</v>
      </c>
      <c r="C9" s="96">
        <v>43910</v>
      </c>
      <c r="D9" s="88">
        <v>2742</v>
      </c>
      <c r="E9" s="88">
        <v>10</v>
      </c>
      <c r="F9" s="36">
        <f t="shared" si="0"/>
        <v>2752</v>
      </c>
      <c r="G9" s="115">
        <f t="shared" si="1"/>
        <v>4704</v>
      </c>
    </row>
    <row r="10" spans="1:7" ht="14.4" x14ac:dyDescent="0.3">
      <c r="A10" s="29"/>
      <c r="B10" s="37">
        <v>4</v>
      </c>
      <c r="C10" s="96">
        <v>43917</v>
      </c>
      <c r="D10" s="88">
        <v>9996</v>
      </c>
      <c r="E10" s="88">
        <v>18426</v>
      </c>
      <c r="F10" s="36">
        <f t="shared" si="0"/>
        <v>28422</v>
      </c>
      <c r="G10" s="115">
        <f t="shared" si="1"/>
        <v>33126</v>
      </c>
    </row>
    <row r="11" spans="1:7" ht="14.4" x14ac:dyDescent="0.3">
      <c r="A11" s="29"/>
      <c r="B11" s="37">
        <v>5</v>
      </c>
      <c r="C11" s="96">
        <v>43924</v>
      </c>
      <c r="D11" s="88">
        <v>13995</v>
      </c>
      <c r="E11" s="88">
        <v>-4509</v>
      </c>
      <c r="F11" s="36">
        <f t="shared" si="0"/>
        <v>9486</v>
      </c>
      <c r="G11" s="115">
        <f t="shared" si="1"/>
        <v>42612</v>
      </c>
    </row>
    <row r="12" spans="1:7" ht="14.4" x14ac:dyDescent="0.3">
      <c r="A12" s="29"/>
      <c r="B12" s="39">
        <v>6</v>
      </c>
      <c r="C12" s="96">
        <v>43931</v>
      </c>
      <c r="D12" s="88">
        <v>24065</v>
      </c>
      <c r="E12" s="88">
        <v>0</v>
      </c>
      <c r="F12" s="36">
        <f t="shared" si="0"/>
        <v>24065</v>
      </c>
      <c r="G12" s="115">
        <f t="shared" si="1"/>
        <v>66677</v>
      </c>
    </row>
    <row r="13" spans="1:7" ht="14.4" x14ac:dyDescent="0.3">
      <c r="A13" s="29"/>
      <c r="B13" s="35">
        <v>7</v>
      </c>
      <c r="C13" s="96">
        <v>43938</v>
      </c>
      <c r="D13" s="88">
        <v>57893</v>
      </c>
      <c r="E13" s="88">
        <v>-28</v>
      </c>
      <c r="F13" s="36">
        <f t="shared" si="0"/>
        <v>57865</v>
      </c>
      <c r="G13" s="115">
        <f t="shared" si="1"/>
        <v>124542</v>
      </c>
    </row>
    <row r="14" spans="1:7" ht="14.4" x14ac:dyDescent="0.3">
      <c r="A14" s="29"/>
      <c r="B14" s="37">
        <v>8</v>
      </c>
      <c r="C14" s="96">
        <v>43945</v>
      </c>
      <c r="D14" s="88">
        <v>167142</v>
      </c>
      <c r="E14" s="88">
        <v>107843</v>
      </c>
      <c r="F14" s="36">
        <f t="shared" si="0"/>
        <v>274985</v>
      </c>
      <c r="G14" s="115">
        <f t="shared" si="1"/>
        <v>399527</v>
      </c>
    </row>
    <row r="15" spans="1:7" ht="13.5" customHeight="1" x14ac:dyDescent="0.3">
      <c r="A15" s="29"/>
      <c r="B15" s="37">
        <v>9</v>
      </c>
      <c r="C15" s="96">
        <v>43952</v>
      </c>
      <c r="D15" s="88">
        <v>12948</v>
      </c>
      <c r="E15" s="88">
        <v>-3844</v>
      </c>
      <c r="F15" s="36">
        <f t="shared" si="0"/>
        <v>9104</v>
      </c>
      <c r="G15" s="115">
        <f t="shared" si="1"/>
        <v>408631</v>
      </c>
    </row>
    <row r="16" spans="1:7" ht="14.4" x14ac:dyDescent="0.3">
      <c r="A16" s="29"/>
      <c r="B16" s="39">
        <v>10</v>
      </c>
      <c r="C16" s="96">
        <v>43959</v>
      </c>
      <c r="D16" s="88">
        <v>221553</v>
      </c>
      <c r="E16" s="88">
        <v>0</v>
      </c>
      <c r="F16" s="36">
        <f t="shared" si="0"/>
        <v>221553</v>
      </c>
      <c r="G16" s="115">
        <f t="shared" si="1"/>
        <v>630184</v>
      </c>
    </row>
    <row r="17" spans="1:9" ht="14.4" x14ac:dyDescent="0.3">
      <c r="A17" s="29"/>
      <c r="B17" s="35">
        <v>11</v>
      </c>
      <c r="C17" s="96">
        <v>43966</v>
      </c>
      <c r="D17" s="88">
        <v>211529</v>
      </c>
      <c r="E17" s="88">
        <v>1612</v>
      </c>
      <c r="F17" s="36">
        <f t="shared" si="0"/>
        <v>213141</v>
      </c>
      <c r="G17" s="115">
        <f t="shared" si="1"/>
        <v>843325</v>
      </c>
    </row>
    <row r="18" spans="1:9" ht="14.4" x14ac:dyDescent="0.3">
      <c r="A18" s="29"/>
      <c r="B18" s="37">
        <v>12</v>
      </c>
      <c r="C18" s="96">
        <v>43973</v>
      </c>
      <c r="D18" s="88">
        <v>139153</v>
      </c>
      <c r="E18" s="88">
        <v>-30</v>
      </c>
      <c r="F18" s="36">
        <f t="shared" si="0"/>
        <v>139123</v>
      </c>
      <c r="G18" s="115">
        <f t="shared" ref="G18:G59" si="2">G17+F18</f>
        <v>982448</v>
      </c>
    </row>
    <row r="19" spans="1:9" ht="14.4" x14ac:dyDescent="0.3">
      <c r="A19" s="29"/>
      <c r="B19" s="37">
        <v>13</v>
      </c>
      <c r="C19" s="96">
        <v>43980</v>
      </c>
      <c r="D19" s="88">
        <v>73919</v>
      </c>
      <c r="E19" s="88">
        <v>68929</v>
      </c>
      <c r="F19" s="36">
        <f t="shared" si="0"/>
        <v>142848</v>
      </c>
      <c r="G19" s="115">
        <f t="shared" si="2"/>
        <v>1125296</v>
      </c>
    </row>
    <row r="20" spans="1:9" ht="14.4" x14ac:dyDescent="0.3">
      <c r="A20" s="29"/>
      <c r="B20" s="39">
        <v>14</v>
      </c>
      <c r="C20" s="96">
        <v>43987</v>
      </c>
      <c r="D20" s="88">
        <v>27244</v>
      </c>
      <c r="E20" s="88">
        <v>-5138</v>
      </c>
      <c r="F20" s="36">
        <f t="shared" si="0"/>
        <v>22106</v>
      </c>
      <c r="G20" s="115">
        <f t="shared" si="2"/>
        <v>1147402</v>
      </c>
    </row>
    <row r="21" spans="1:9" ht="14.4" x14ac:dyDescent="0.3">
      <c r="A21" s="29"/>
      <c r="B21" s="35">
        <v>15</v>
      </c>
      <c r="C21" s="96">
        <v>43994</v>
      </c>
      <c r="D21" s="88">
        <v>11916</v>
      </c>
      <c r="E21" s="88">
        <v>0</v>
      </c>
      <c r="F21" s="36">
        <f t="shared" si="0"/>
        <v>11916</v>
      </c>
      <c r="G21" s="115">
        <f t="shared" si="2"/>
        <v>1159318</v>
      </c>
    </row>
    <row r="22" spans="1:9" ht="14.4" x14ac:dyDescent="0.3">
      <c r="A22" s="29"/>
      <c r="B22" s="37">
        <v>16</v>
      </c>
      <c r="C22" s="96">
        <v>44001</v>
      </c>
      <c r="D22" s="88">
        <v>3735</v>
      </c>
      <c r="E22" s="88">
        <v>0</v>
      </c>
      <c r="F22" s="36">
        <f t="shared" si="0"/>
        <v>3735</v>
      </c>
      <c r="G22" s="115">
        <f t="shared" si="2"/>
        <v>1163053</v>
      </c>
    </row>
    <row r="23" spans="1:9" ht="14.4" x14ac:dyDescent="0.3">
      <c r="A23" s="29"/>
      <c r="B23" s="37">
        <v>17</v>
      </c>
      <c r="C23" s="96">
        <v>44008</v>
      </c>
      <c r="D23" s="89">
        <v>2850</v>
      </c>
      <c r="E23" s="88">
        <v>17005</v>
      </c>
      <c r="F23" s="36">
        <f t="shared" si="0"/>
        <v>19855</v>
      </c>
      <c r="G23" s="115">
        <f t="shared" si="2"/>
        <v>1182908</v>
      </c>
    </row>
    <row r="24" spans="1:9" ht="15" customHeight="1" x14ac:dyDescent="0.3">
      <c r="A24" s="29"/>
      <c r="B24" s="39">
        <v>18</v>
      </c>
      <c r="C24" s="96">
        <v>44015</v>
      </c>
      <c r="D24" s="53">
        <v>2594</v>
      </c>
      <c r="E24" s="88">
        <v>-300</v>
      </c>
      <c r="F24" s="36">
        <f t="shared" si="0"/>
        <v>2294</v>
      </c>
      <c r="G24" s="115">
        <f t="shared" si="2"/>
        <v>1185202</v>
      </c>
    </row>
    <row r="25" spans="1:9" ht="15" customHeight="1" x14ac:dyDescent="0.3">
      <c r="A25" s="29"/>
      <c r="B25" s="35">
        <v>19</v>
      </c>
      <c r="C25" s="96">
        <v>44022</v>
      </c>
      <c r="D25" s="53">
        <v>1220</v>
      </c>
      <c r="E25" s="88">
        <v>2</v>
      </c>
      <c r="F25" s="36">
        <f t="shared" si="0"/>
        <v>1222</v>
      </c>
      <c r="G25" s="115">
        <f t="shared" si="2"/>
        <v>1186424</v>
      </c>
    </row>
    <row r="26" spans="1:9" ht="15" customHeight="1" x14ac:dyDescent="0.3">
      <c r="A26" s="29"/>
      <c r="B26" s="37">
        <v>20</v>
      </c>
      <c r="C26" s="96">
        <v>44029</v>
      </c>
      <c r="D26" s="53">
        <v>1062</v>
      </c>
      <c r="E26" s="88">
        <v>38</v>
      </c>
      <c r="F26" s="36">
        <f t="shared" si="0"/>
        <v>1100</v>
      </c>
      <c r="G26" s="115">
        <f t="shared" si="2"/>
        <v>1187524</v>
      </c>
    </row>
    <row r="27" spans="1:9" ht="15" customHeight="1" x14ac:dyDescent="0.3">
      <c r="A27" s="29"/>
      <c r="B27" s="37">
        <v>21</v>
      </c>
      <c r="C27" s="96">
        <v>44036</v>
      </c>
      <c r="D27" s="53">
        <v>1767</v>
      </c>
      <c r="E27" s="88">
        <v>0</v>
      </c>
      <c r="F27" s="36">
        <f t="shared" si="0"/>
        <v>1767</v>
      </c>
      <c r="G27" s="115">
        <f t="shared" si="2"/>
        <v>1189291</v>
      </c>
    </row>
    <row r="28" spans="1:9" ht="15" customHeight="1" x14ac:dyDescent="0.3">
      <c r="A28" s="29"/>
      <c r="B28" s="39">
        <v>22</v>
      </c>
      <c r="C28" s="96">
        <v>44043</v>
      </c>
      <c r="D28" s="53">
        <v>1011</v>
      </c>
      <c r="E28" s="88">
        <v>-242</v>
      </c>
      <c r="F28" s="36">
        <f t="shared" si="0"/>
        <v>769</v>
      </c>
      <c r="G28" s="115">
        <f t="shared" si="2"/>
        <v>1190060</v>
      </c>
      <c r="I28" s="54"/>
    </row>
    <row r="29" spans="1:9" ht="15" customHeight="1" x14ac:dyDescent="0.3">
      <c r="A29" s="29"/>
      <c r="B29" s="35">
        <v>23</v>
      </c>
      <c r="C29" s="96">
        <v>44050</v>
      </c>
      <c r="D29" s="53">
        <v>1207</v>
      </c>
      <c r="E29" s="88">
        <v>74</v>
      </c>
      <c r="F29" s="36">
        <f t="shared" si="0"/>
        <v>1281</v>
      </c>
      <c r="G29" s="115">
        <f t="shared" si="2"/>
        <v>1191341</v>
      </c>
    </row>
    <row r="30" spans="1:9" ht="15" customHeight="1" x14ac:dyDescent="0.3">
      <c r="A30" s="29"/>
      <c r="B30" s="37">
        <v>24</v>
      </c>
      <c r="C30" s="96">
        <v>44057</v>
      </c>
      <c r="D30" s="53">
        <v>908</v>
      </c>
      <c r="E30" s="88">
        <v>161</v>
      </c>
      <c r="F30" s="36">
        <f t="shared" si="0"/>
        <v>1069</v>
      </c>
      <c r="G30" s="115">
        <f t="shared" si="2"/>
        <v>1192410</v>
      </c>
    </row>
    <row r="31" spans="1:9" ht="15" customHeight="1" x14ac:dyDescent="0.3">
      <c r="A31" s="29"/>
      <c r="B31" s="37">
        <v>25</v>
      </c>
      <c r="C31" s="96">
        <v>44064</v>
      </c>
      <c r="D31" s="53">
        <v>1361</v>
      </c>
      <c r="E31" s="88">
        <v>0</v>
      </c>
      <c r="F31" s="36">
        <f>D31+E31</f>
        <v>1361</v>
      </c>
      <c r="G31" s="115">
        <f t="shared" si="2"/>
        <v>1193771</v>
      </c>
    </row>
    <row r="32" spans="1:9" ht="15" customHeight="1" x14ac:dyDescent="0.3">
      <c r="A32" s="29"/>
      <c r="B32" s="39">
        <v>26</v>
      </c>
      <c r="C32" s="96">
        <v>44071</v>
      </c>
      <c r="D32" s="53">
        <v>1075</v>
      </c>
      <c r="E32" s="88">
        <v>1279</v>
      </c>
      <c r="F32" s="36">
        <f>D32+E32</f>
        <v>2354</v>
      </c>
      <c r="G32" s="115">
        <f t="shared" si="2"/>
        <v>1196125</v>
      </c>
    </row>
    <row r="33" spans="1:7" ht="15" customHeight="1" x14ac:dyDescent="0.3">
      <c r="A33" s="29"/>
      <c r="B33" s="35">
        <v>27</v>
      </c>
      <c r="C33" s="96">
        <v>44078</v>
      </c>
      <c r="D33" s="53">
        <v>550</v>
      </c>
      <c r="E33" s="88">
        <v>-67</v>
      </c>
      <c r="F33" s="36">
        <f>D33+E33</f>
        <v>483</v>
      </c>
      <c r="G33" s="115">
        <f t="shared" si="2"/>
        <v>1196608</v>
      </c>
    </row>
    <row r="34" spans="1:7" ht="15" customHeight="1" x14ac:dyDescent="0.3">
      <c r="A34" s="29"/>
      <c r="B34" s="37">
        <v>28</v>
      </c>
      <c r="C34" s="96">
        <v>44085</v>
      </c>
      <c r="D34" s="53">
        <v>1060</v>
      </c>
      <c r="E34" s="88">
        <v>0</v>
      </c>
      <c r="F34" s="36">
        <f>D34+E34</f>
        <v>1060</v>
      </c>
      <c r="G34" s="115">
        <f t="shared" si="2"/>
        <v>1197668</v>
      </c>
    </row>
    <row r="35" spans="1:7" ht="16.5" customHeight="1" x14ac:dyDescent="0.3">
      <c r="A35" s="29"/>
      <c r="B35" s="37">
        <v>29</v>
      </c>
      <c r="C35" s="96">
        <v>44092</v>
      </c>
      <c r="D35" s="53">
        <v>1413</v>
      </c>
      <c r="E35" s="88">
        <v>0</v>
      </c>
      <c r="F35" s="36">
        <f>D35+E35</f>
        <v>1413</v>
      </c>
      <c r="G35" s="115">
        <f t="shared" si="2"/>
        <v>1199081</v>
      </c>
    </row>
    <row r="36" spans="1:7" ht="17.25" customHeight="1" x14ac:dyDescent="0.3">
      <c r="A36" s="29"/>
      <c r="B36" s="39">
        <v>30</v>
      </c>
      <c r="C36" s="96">
        <v>44099</v>
      </c>
      <c r="D36" s="53">
        <v>478</v>
      </c>
      <c r="E36" s="88">
        <v>2830</v>
      </c>
      <c r="F36" s="36">
        <f t="shared" ref="F36:F56" si="3">D36+E36</f>
        <v>3308</v>
      </c>
      <c r="G36" s="115">
        <f t="shared" si="2"/>
        <v>1202389</v>
      </c>
    </row>
    <row r="37" spans="1:7" ht="15" customHeight="1" x14ac:dyDescent="0.3">
      <c r="A37" s="29"/>
      <c r="B37" s="35">
        <v>31</v>
      </c>
      <c r="C37" s="96">
        <v>44106</v>
      </c>
      <c r="D37" s="53">
        <v>608</v>
      </c>
      <c r="E37" s="88">
        <v>-283</v>
      </c>
      <c r="F37" s="36">
        <f t="shared" si="3"/>
        <v>325</v>
      </c>
      <c r="G37" s="115">
        <f t="shared" si="2"/>
        <v>1202714</v>
      </c>
    </row>
    <row r="38" spans="1:7" ht="15" customHeight="1" x14ac:dyDescent="0.3">
      <c r="A38" s="29"/>
      <c r="B38" s="37">
        <v>32</v>
      </c>
      <c r="C38" s="96">
        <v>44113</v>
      </c>
      <c r="D38" s="49">
        <v>918</v>
      </c>
      <c r="E38" s="88">
        <v>0</v>
      </c>
      <c r="F38" s="36">
        <f t="shared" si="3"/>
        <v>918</v>
      </c>
      <c r="G38" s="115">
        <f t="shared" si="2"/>
        <v>1203632</v>
      </c>
    </row>
    <row r="39" spans="1:7" ht="15" customHeight="1" x14ac:dyDescent="0.3">
      <c r="A39" s="29"/>
      <c r="B39" s="37">
        <v>33</v>
      </c>
      <c r="C39" s="96">
        <v>44120</v>
      </c>
      <c r="D39" s="49">
        <v>714</v>
      </c>
      <c r="E39" s="88">
        <v>11</v>
      </c>
      <c r="F39" s="36">
        <f t="shared" si="3"/>
        <v>725</v>
      </c>
      <c r="G39" s="115">
        <f t="shared" si="2"/>
        <v>1204357</v>
      </c>
    </row>
    <row r="40" spans="1:7" ht="15" customHeight="1" x14ac:dyDescent="0.3">
      <c r="A40" s="29"/>
      <c r="B40" s="39">
        <v>34</v>
      </c>
      <c r="C40" s="96">
        <v>44127</v>
      </c>
      <c r="D40" s="49">
        <v>260</v>
      </c>
      <c r="E40" s="88">
        <v>41</v>
      </c>
      <c r="F40" s="36">
        <f t="shared" si="3"/>
        <v>301</v>
      </c>
      <c r="G40" s="115">
        <f t="shared" si="2"/>
        <v>1204658</v>
      </c>
    </row>
    <row r="41" spans="1:7" ht="15" customHeight="1" x14ac:dyDescent="0.3">
      <c r="A41" s="29"/>
      <c r="B41" s="35">
        <v>35</v>
      </c>
      <c r="C41" s="96">
        <v>44134</v>
      </c>
      <c r="D41" s="53">
        <v>175</v>
      </c>
      <c r="E41" s="88">
        <v>272</v>
      </c>
      <c r="F41" s="36">
        <f t="shared" si="3"/>
        <v>447</v>
      </c>
      <c r="G41" s="115">
        <f t="shared" si="2"/>
        <v>1205105</v>
      </c>
    </row>
    <row r="42" spans="1:7" ht="15" customHeight="1" x14ac:dyDescent="0.3">
      <c r="A42" s="29"/>
      <c r="B42" s="37">
        <v>36</v>
      </c>
      <c r="C42" s="96">
        <v>44141</v>
      </c>
      <c r="D42" s="53">
        <v>290</v>
      </c>
      <c r="E42" s="88">
        <v>0</v>
      </c>
      <c r="F42" s="36">
        <f t="shared" si="3"/>
        <v>290</v>
      </c>
      <c r="G42" s="115">
        <f t="shared" si="2"/>
        <v>1205395</v>
      </c>
    </row>
    <row r="43" spans="1:7" ht="15" customHeight="1" x14ac:dyDescent="0.3">
      <c r="A43" s="29"/>
      <c r="B43" s="37">
        <v>37</v>
      </c>
      <c r="C43" s="96">
        <v>44148</v>
      </c>
      <c r="D43" s="53">
        <v>321</v>
      </c>
      <c r="E43" s="88">
        <v>0</v>
      </c>
      <c r="F43" s="36">
        <f t="shared" si="3"/>
        <v>321</v>
      </c>
      <c r="G43" s="115">
        <f t="shared" si="2"/>
        <v>1205716</v>
      </c>
    </row>
    <row r="44" spans="1:7" ht="15" customHeight="1" x14ac:dyDescent="0.3">
      <c r="A44" s="29"/>
      <c r="B44" s="39">
        <v>38</v>
      </c>
      <c r="C44" s="96">
        <v>44155</v>
      </c>
      <c r="D44" s="53">
        <v>190</v>
      </c>
      <c r="E44" s="88">
        <v>0</v>
      </c>
      <c r="F44" s="36">
        <f>D44+E44</f>
        <v>190</v>
      </c>
      <c r="G44" s="115">
        <f t="shared" si="2"/>
        <v>1205906</v>
      </c>
    </row>
    <row r="45" spans="1:7" ht="15" customHeight="1" x14ac:dyDescent="0.3">
      <c r="A45" s="29"/>
      <c r="B45" s="35">
        <v>39</v>
      </c>
      <c r="C45" s="96">
        <v>44162</v>
      </c>
      <c r="D45" s="53">
        <v>318</v>
      </c>
      <c r="E45" s="88">
        <v>1089</v>
      </c>
      <c r="F45" s="36">
        <f t="shared" si="3"/>
        <v>1407</v>
      </c>
      <c r="G45" s="115">
        <f t="shared" si="2"/>
        <v>1207313</v>
      </c>
    </row>
    <row r="46" spans="1:7" ht="15" customHeight="1" x14ac:dyDescent="0.3">
      <c r="A46" s="29"/>
      <c r="B46" s="37">
        <v>40</v>
      </c>
      <c r="C46" s="96">
        <v>44169</v>
      </c>
      <c r="D46" s="53">
        <v>677</v>
      </c>
      <c r="E46" s="88">
        <v>-187</v>
      </c>
      <c r="F46" s="36">
        <f t="shared" si="3"/>
        <v>490</v>
      </c>
      <c r="G46" s="115">
        <f t="shared" si="2"/>
        <v>1207803</v>
      </c>
    </row>
    <row r="47" spans="1:7" ht="15" customHeight="1" x14ac:dyDescent="0.3">
      <c r="A47" s="29"/>
      <c r="B47" s="37">
        <v>41</v>
      </c>
      <c r="C47" s="96">
        <v>44176</v>
      </c>
      <c r="D47" s="53">
        <v>522</v>
      </c>
      <c r="E47" s="88">
        <v>0</v>
      </c>
      <c r="F47" s="36">
        <f t="shared" si="3"/>
        <v>522</v>
      </c>
      <c r="G47" s="115">
        <f t="shared" si="2"/>
        <v>1208325</v>
      </c>
    </row>
    <row r="48" spans="1:7" ht="15" customHeight="1" x14ac:dyDescent="0.3">
      <c r="A48" s="29"/>
      <c r="B48" s="39">
        <v>42</v>
      </c>
      <c r="C48" s="96">
        <v>44183</v>
      </c>
      <c r="D48" s="53">
        <v>923</v>
      </c>
      <c r="E48" s="88">
        <v>0</v>
      </c>
      <c r="F48" s="36">
        <f t="shared" si="3"/>
        <v>923</v>
      </c>
      <c r="G48" s="115">
        <f t="shared" si="2"/>
        <v>1209248</v>
      </c>
    </row>
    <row r="49" spans="1:8" ht="14.4" x14ac:dyDescent="0.3">
      <c r="A49" s="29"/>
      <c r="B49" s="35">
        <v>43</v>
      </c>
      <c r="C49" s="96">
        <v>44190</v>
      </c>
      <c r="D49" s="53">
        <v>451</v>
      </c>
      <c r="E49" s="88">
        <v>-198</v>
      </c>
      <c r="F49" s="36">
        <f t="shared" si="3"/>
        <v>253</v>
      </c>
      <c r="G49" s="115">
        <f t="shared" si="2"/>
        <v>1209501</v>
      </c>
    </row>
    <row r="50" spans="1:8" ht="15" customHeight="1" x14ac:dyDescent="0.3">
      <c r="A50" s="29"/>
      <c r="B50" s="37">
        <v>44</v>
      </c>
      <c r="C50" s="96">
        <v>44197</v>
      </c>
      <c r="D50" s="53">
        <v>106</v>
      </c>
      <c r="E50" s="88">
        <v>-57</v>
      </c>
      <c r="F50" s="36">
        <f t="shared" si="3"/>
        <v>49</v>
      </c>
      <c r="G50" s="115">
        <f t="shared" si="2"/>
        <v>1209550</v>
      </c>
    </row>
    <row r="51" spans="1:8" ht="15" customHeight="1" x14ac:dyDescent="0.3">
      <c r="A51" s="29"/>
      <c r="B51" s="37">
        <v>45</v>
      </c>
      <c r="C51" s="96">
        <v>44204</v>
      </c>
      <c r="D51" s="53">
        <v>1302</v>
      </c>
      <c r="E51" s="88">
        <v>0</v>
      </c>
      <c r="F51" s="36">
        <f t="shared" si="3"/>
        <v>1302</v>
      </c>
      <c r="G51" s="115">
        <f t="shared" si="2"/>
        <v>1210852</v>
      </c>
    </row>
    <row r="52" spans="1:8" ht="15" customHeight="1" x14ac:dyDescent="0.3">
      <c r="A52" s="29"/>
      <c r="B52" s="39">
        <v>46</v>
      </c>
      <c r="C52" s="96">
        <v>44211</v>
      </c>
      <c r="D52" s="53">
        <v>1660</v>
      </c>
      <c r="E52" s="88">
        <v>7</v>
      </c>
      <c r="F52" s="36">
        <f t="shared" si="3"/>
        <v>1667</v>
      </c>
      <c r="G52" s="115">
        <f t="shared" si="2"/>
        <v>1212519</v>
      </c>
    </row>
    <row r="53" spans="1:8" ht="15" customHeight="1" x14ac:dyDescent="0.3">
      <c r="A53" s="29"/>
      <c r="B53" s="35">
        <v>47</v>
      </c>
      <c r="C53" s="96">
        <v>44218</v>
      </c>
      <c r="D53" s="53">
        <v>1407</v>
      </c>
      <c r="E53" s="88">
        <v>0</v>
      </c>
      <c r="F53" s="36">
        <f t="shared" si="3"/>
        <v>1407</v>
      </c>
      <c r="G53" s="115">
        <f t="shared" si="2"/>
        <v>1213926</v>
      </c>
    </row>
    <row r="54" spans="1:8" ht="15" customHeight="1" x14ac:dyDescent="0.3">
      <c r="A54" s="29"/>
      <c r="B54" s="37">
        <v>48</v>
      </c>
      <c r="C54" s="96">
        <v>44225</v>
      </c>
      <c r="D54" s="53">
        <v>839</v>
      </c>
      <c r="E54" s="88">
        <v>1310</v>
      </c>
      <c r="F54" s="36">
        <f t="shared" si="3"/>
        <v>2149</v>
      </c>
      <c r="G54" s="115">
        <f t="shared" si="2"/>
        <v>1216075</v>
      </c>
    </row>
    <row r="55" spans="1:8" s="1" customFormat="1" ht="15" customHeight="1" x14ac:dyDescent="0.3">
      <c r="A55" s="32"/>
      <c r="B55" s="37">
        <v>49</v>
      </c>
      <c r="C55" s="96">
        <v>44232</v>
      </c>
      <c r="D55" s="53">
        <v>738</v>
      </c>
      <c r="E55" s="88">
        <v>-35</v>
      </c>
      <c r="F55" s="36">
        <f t="shared" si="3"/>
        <v>703</v>
      </c>
      <c r="G55" s="115">
        <f t="shared" si="2"/>
        <v>1216778</v>
      </c>
      <c r="H55" s="2"/>
    </row>
    <row r="56" spans="1:8" ht="15" customHeight="1" x14ac:dyDescent="0.3">
      <c r="A56" s="29"/>
      <c r="B56" s="39">
        <v>50</v>
      </c>
      <c r="C56" s="96">
        <v>44239</v>
      </c>
      <c r="D56" s="53">
        <v>904</v>
      </c>
      <c r="E56" s="88">
        <v>0</v>
      </c>
      <c r="F56" s="36">
        <f t="shared" si="3"/>
        <v>904</v>
      </c>
      <c r="G56" s="115">
        <f t="shared" si="2"/>
        <v>1217682</v>
      </c>
    </row>
    <row r="57" spans="1:8" ht="15" customHeight="1" x14ac:dyDescent="0.3">
      <c r="A57" s="29"/>
      <c r="B57" s="35">
        <v>51</v>
      </c>
      <c r="C57" s="96">
        <v>44246</v>
      </c>
      <c r="D57" s="53">
        <v>414</v>
      </c>
      <c r="E57" s="88">
        <v>15</v>
      </c>
      <c r="F57" s="36">
        <f>D57+E57</f>
        <v>429</v>
      </c>
      <c r="G57" s="115">
        <f t="shared" si="2"/>
        <v>1218111</v>
      </c>
    </row>
    <row r="58" spans="1:8" ht="15" customHeight="1" x14ac:dyDescent="0.3">
      <c r="A58" s="29"/>
      <c r="B58" s="37">
        <v>52</v>
      </c>
      <c r="C58" s="96">
        <v>44253</v>
      </c>
      <c r="D58" s="53">
        <v>302</v>
      </c>
      <c r="E58" s="88">
        <v>0</v>
      </c>
      <c r="F58" s="36">
        <f>D58+E58</f>
        <v>302</v>
      </c>
      <c r="G58" s="115">
        <f t="shared" si="2"/>
        <v>1218413</v>
      </c>
    </row>
    <row r="59" spans="1:8" ht="14.4" x14ac:dyDescent="0.3">
      <c r="A59" s="29"/>
      <c r="B59" s="37">
        <v>53</v>
      </c>
      <c r="C59" s="96"/>
      <c r="D59" s="53"/>
      <c r="E59" s="88"/>
      <c r="F59" s="36">
        <f>D59+E59</f>
        <v>0</v>
      </c>
      <c r="G59" s="115">
        <f t="shared" si="2"/>
        <v>1218413</v>
      </c>
    </row>
    <row r="60" spans="1:8" ht="13.8" x14ac:dyDescent="0.25">
      <c r="A60" s="29"/>
      <c r="B60" s="29"/>
      <c r="C60" s="93"/>
      <c r="D60" s="55"/>
      <c r="E60" s="41"/>
      <c r="F60" s="42"/>
      <c r="G60" s="43"/>
    </row>
    <row r="61" spans="1:8" ht="13.8" x14ac:dyDescent="0.25">
      <c r="A61" s="29"/>
      <c r="B61" s="29"/>
      <c r="C61" s="93"/>
      <c r="D61" s="55"/>
      <c r="E61" s="41"/>
      <c r="F61" s="42"/>
      <c r="G61" s="43"/>
    </row>
    <row r="62" spans="1:8" ht="13.8" x14ac:dyDescent="0.25">
      <c r="A62" s="29"/>
      <c r="B62" s="29"/>
      <c r="C62" s="93"/>
      <c r="D62" s="55"/>
      <c r="E62" s="41"/>
      <c r="F62" s="42"/>
      <c r="G62" s="43"/>
    </row>
    <row r="63" spans="1:8" ht="13.8" x14ac:dyDescent="0.25">
      <c r="A63" s="29"/>
      <c r="B63" s="29"/>
      <c r="C63" s="93"/>
      <c r="D63" s="55"/>
      <c r="E63" s="41"/>
      <c r="F63" s="42"/>
      <c r="G63" s="43"/>
    </row>
    <row r="64" spans="1:8" ht="13.8" x14ac:dyDescent="0.25">
      <c r="A64" s="29"/>
      <c r="B64" s="29"/>
      <c r="C64" s="93"/>
      <c r="D64" s="55"/>
      <c r="E64" s="41"/>
      <c r="F64" s="42"/>
      <c r="G64" s="43"/>
    </row>
    <row r="65" spans="4:7" x14ac:dyDescent="0.2">
      <c r="D65" s="56"/>
      <c r="E65" s="5"/>
      <c r="F65" s="8"/>
      <c r="G65" s="6"/>
    </row>
    <row r="66" spans="4:7" x14ac:dyDescent="0.2">
      <c r="D66" s="56"/>
      <c r="E66" s="5"/>
      <c r="F66" s="8"/>
      <c r="G66" s="6"/>
    </row>
    <row r="67" spans="4:7" x14ac:dyDescent="0.2">
      <c r="D67" s="56"/>
      <c r="E67" s="5"/>
      <c r="F67" s="8"/>
      <c r="G67" s="6"/>
    </row>
    <row r="68" spans="4:7" x14ac:dyDescent="0.2">
      <c r="D68" s="56"/>
      <c r="E68" s="5"/>
      <c r="F68" s="8"/>
      <c r="G68" s="6"/>
    </row>
    <row r="69" spans="4:7" x14ac:dyDescent="0.2">
      <c r="D69" s="56"/>
      <c r="E69" s="5"/>
      <c r="F69" s="8"/>
      <c r="G69" s="6"/>
    </row>
    <row r="70" spans="4:7" x14ac:dyDescent="0.2">
      <c r="D70" s="56"/>
      <c r="E70" s="5"/>
      <c r="F70" s="8"/>
      <c r="G70" s="6"/>
    </row>
    <row r="71" spans="4:7" x14ac:dyDescent="0.2">
      <c r="D71" s="56"/>
      <c r="E71" s="5"/>
      <c r="F71" s="8"/>
      <c r="G71" s="6"/>
    </row>
    <row r="72" spans="4:7" x14ac:dyDescent="0.2">
      <c r="D72" s="56"/>
      <c r="E72" s="5"/>
      <c r="F72" s="8"/>
      <c r="G72" s="6"/>
    </row>
    <row r="73" spans="4:7" x14ac:dyDescent="0.2">
      <c r="D73" s="56"/>
      <c r="E73" s="5"/>
      <c r="F73" s="8"/>
      <c r="G73" s="6"/>
    </row>
    <row r="74" spans="4:7" x14ac:dyDescent="0.2">
      <c r="D74" s="56"/>
      <c r="E74" s="5"/>
      <c r="F74" s="8"/>
      <c r="G74" s="6"/>
    </row>
    <row r="75" spans="4:7" x14ac:dyDescent="0.2">
      <c r="D75" s="56"/>
      <c r="E75" s="5"/>
      <c r="F75" s="8"/>
      <c r="G75" s="6"/>
    </row>
    <row r="76" spans="4:7" x14ac:dyDescent="0.2">
      <c r="D76" s="56"/>
      <c r="E76" s="5"/>
      <c r="F76" s="8"/>
      <c r="G76" s="6"/>
    </row>
    <row r="77" spans="4:7" x14ac:dyDescent="0.2">
      <c r="D77" s="56"/>
      <c r="E77" s="5"/>
      <c r="F77" s="8"/>
      <c r="G77" s="6"/>
    </row>
    <row r="78" spans="4:7" x14ac:dyDescent="0.2">
      <c r="D78" s="56"/>
      <c r="E78" s="5"/>
      <c r="F78" s="8"/>
      <c r="G78" s="6"/>
    </row>
    <row r="79" spans="4:7" x14ac:dyDescent="0.2">
      <c r="D79" s="56"/>
      <c r="E79" s="5"/>
      <c r="F79" s="8"/>
      <c r="G79" s="6"/>
    </row>
    <row r="80" spans="4:7" x14ac:dyDescent="0.2">
      <c r="D80" s="56"/>
      <c r="E80" s="5"/>
      <c r="F80" s="8"/>
      <c r="G80" s="6"/>
    </row>
    <row r="81" spans="4:7" x14ac:dyDescent="0.2">
      <c r="D81" s="56"/>
      <c r="E81" s="5"/>
      <c r="F81" s="8"/>
      <c r="G81" s="6"/>
    </row>
    <row r="82" spans="4:7" x14ac:dyDescent="0.2">
      <c r="D82" s="56"/>
      <c r="E82" s="5"/>
      <c r="F82" s="8"/>
      <c r="G82" s="6"/>
    </row>
    <row r="83" spans="4:7" x14ac:dyDescent="0.2">
      <c r="D83" s="56"/>
      <c r="E83" s="5"/>
      <c r="F83" s="8"/>
      <c r="G83" s="6"/>
    </row>
    <row r="84" spans="4:7" x14ac:dyDescent="0.2">
      <c r="D84" s="56"/>
      <c r="E84" s="5"/>
      <c r="F84" s="8"/>
      <c r="G84" s="6"/>
    </row>
    <row r="85" spans="4:7" x14ac:dyDescent="0.2">
      <c r="D85" s="56"/>
      <c r="E85" s="5"/>
      <c r="F85" s="8"/>
      <c r="G85" s="6"/>
    </row>
    <row r="86" spans="4:7" x14ac:dyDescent="0.2">
      <c r="D86" s="56"/>
      <c r="E86" s="5"/>
      <c r="F86" s="8"/>
      <c r="G86" s="6"/>
    </row>
    <row r="87" spans="4:7" x14ac:dyDescent="0.2">
      <c r="D87" s="56"/>
      <c r="E87" s="5"/>
      <c r="F87" s="8"/>
      <c r="G87" s="6"/>
    </row>
    <row r="88" spans="4:7" x14ac:dyDescent="0.2">
      <c r="D88" s="56"/>
      <c r="E88" s="5"/>
      <c r="F88" s="8"/>
      <c r="G88" s="6"/>
    </row>
    <row r="89" spans="4:7" x14ac:dyDescent="0.2">
      <c r="D89" s="56"/>
      <c r="E89" s="5"/>
      <c r="F89" s="8"/>
      <c r="G89" s="6"/>
    </row>
    <row r="90" spans="4:7" x14ac:dyDescent="0.2">
      <c r="D90" s="56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97" bestFit="1" customWidth="1"/>
    <col min="4" max="4" width="13.33203125" style="54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9"/>
      <c r="B1" s="29"/>
      <c r="C1" s="93"/>
      <c r="D1" s="51"/>
      <c r="E1" s="29"/>
      <c r="F1" s="30"/>
      <c r="G1" s="31"/>
    </row>
    <row r="2" spans="1:8" ht="24" customHeight="1" thickBot="1" x14ac:dyDescent="0.3">
      <c r="A2" s="29"/>
      <c r="B2" s="140" t="s">
        <v>46</v>
      </c>
      <c r="C2" s="140"/>
      <c r="D2" s="140"/>
      <c r="E2" s="140"/>
      <c r="F2" s="140"/>
      <c r="G2" s="140"/>
    </row>
    <row r="3" spans="1:8" s="3" customFormat="1" ht="18.600000000000001" thickTop="1" thickBot="1" x14ac:dyDescent="0.35">
      <c r="A3" s="32"/>
      <c r="B3" s="33"/>
      <c r="C3" s="94"/>
      <c r="D3" s="139" t="s">
        <v>45</v>
      </c>
      <c r="E3" s="139"/>
      <c r="F3" s="139"/>
      <c r="G3" s="139"/>
    </row>
    <row r="4" spans="1:8" s="1" customFormat="1" ht="29.4" thickBot="1" x14ac:dyDescent="0.3">
      <c r="A4" s="32"/>
      <c r="B4" s="34" t="s">
        <v>13</v>
      </c>
      <c r="C4" s="95" t="s">
        <v>0</v>
      </c>
      <c r="D4" s="52" t="s">
        <v>2</v>
      </c>
      <c r="E4" s="34" t="s">
        <v>1</v>
      </c>
      <c r="F4" s="34" t="s">
        <v>8</v>
      </c>
      <c r="G4" s="34" t="s">
        <v>3</v>
      </c>
    </row>
    <row r="5" spans="1:8" s="1" customFormat="1" ht="29.4" thickBot="1" x14ac:dyDescent="0.3">
      <c r="A5" s="32"/>
      <c r="B5" s="34" t="s">
        <v>12</v>
      </c>
      <c r="C5" s="95" t="s">
        <v>4</v>
      </c>
      <c r="D5" s="52" t="s">
        <v>5</v>
      </c>
      <c r="E5" s="34" t="s">
        <v>6</v>
      </c>
      <c r="F5" s="34" t="s">
        <v>9</v>
      </c>
      <c r="G5" s="34" t="s">
        <v>7</v>
      </c>
    </row>
    <row r="6" spans="1:8" ht="20.25" customHeight="1" thickBot="1" x14ac:dyDescent="0.35">
      <c r="A6" s="29"/>
      <c r="B6" s="141" t="s">
        <v>48</v>
      </c>
      <c r="C6" s="142"/>
      <c r="D6" s="142"/>
      <c r="E6" s="142"/>
      <c r="F6" s="142"/>
      <c r="G6" s="142"/>
    </row>
    <row r="7" spans="1:8" ht="14.4" x14ac:dyDescent="0.3">
      <c r="A7" s="29"/>
      <c r="B7" s="37">
        <v>1</v>
      </c>
      <c r="C7" s="96">
        <v>44260</v>
      </c>
      <c r="D7" s="88">
        <v>1185</v>
      </c>
      <c r="E7" s="88">
        <v>-12</v>
      </c>
      <c r="F7" s="36">
        <f t="shared" ref="F7:F30" si="0">D7+E7</f>
        <v>1173</v>
      </c>
      <c r="G7" s="38">
        <f>F7</f>
        <v>1173</v>
      </c>
    </row>
    <row r="8" spans="1:8" ht="14.4" x14ac:dyDescent="0.3">
      <c r="A8" s="29"/>
      <c r="B8" s="39">
        <v>2</v>
      </c>
      <c r="C8" s="96">
        <v>44267</v>
      </c>
      <c r="D8" s="88">
        <v>9522</v>
      </c>
      <c r="E8" s="88">
        <v>0</v>
      </c>
      <c r="F8" s="36">
        <f t="shared" si="0"/>
        <v>9522</v>
      </c>
      <c r="G8" s="115">
        <f t="shared" ref="G8:G59" si="1">G7+F8</f>
        <v>10695</v>
      </c>
    </row>
    <row r="9" spans="1:8" ht="14.4" x14ac:dyDescent="0.3">
      <c r="A9" s="29"/>
      <c r="B9" s="35">
        <v>3</v>
      </c>
      <c r="C9" s="96">
        <v>44274</v>
      </c>
      <c r="D9" s="88">
        <v>31395</v>
      </c>
      <c r="E9" s="88">
        <v>0</v>
      </c>
      <c r="F9" s="36">
        <f t="shared" si="0"/>
        <v>31395</v>
      </c>
      <c r="G9" s="115">
        <f t="shared" si="1"/>
        <v>42090</v>
      </c>
    </row>
    <row r="10" spans="1:8" ht="14.4" x14ac:dyDescent="0.3">
      <c r="A10" s="29"/>
      <c r="B10" s="37">
        <v>4</v>
      </c>
      <c r="C10" s="96">
        <v>44281</v>
      </c>
      <c r="D10" s="88">
        <v>30033</v>
      </c>
      <c r="E10" s="88">
        <v>68408</v>
      </c>
      <c r="F10" s="36">
        <f t="shared" si="0"/>
        <v>98441</v>
      </c>
      <c r="G10" s="115">
        <f t="shared" si="1"/>
        <v>140531</v>
      </c>
      <c r="H10" s="92"/>
    </row>
    <row r="11" spans="1:8" ht="14.4" x14ac:dyDescent="0.3">
      <c r="A11" s="29"/>
      <c r="B11" s="37">
        <v>5</v>
      </c>
      <c r="C11" s="96">
        <v>44288</v>
      </c>
      <c r="D11" s="88">
        <v>27594</v>
      </c>
      <c r="E11" s="88">
        <v>10649</v>
      </c>
      <c r="F11" s="36">
        <f t="shared" si="0"/>
        <v>38243</v>
      </c>
      <c r="G11" s="115">
        <f t="shared" si="1"/>
        <v>178774</v>
      </c>
    </row>
    <row r="12" spans="1:8" ht="14.4" x14ac:dyDescent="0.3">
      <c r="A12" s="29"/>
      <c r="B12" s="39">
        <v>6</v>
      </c>
      <c r="C12" s="96">
        <v>44295</v>
      </c>
      <c r="D12" s="88">
        <v>188249</v>
      </c>
      <c r="E12" s="88">
        <v>924</v>
      </c>
      <c r="F12" s="36">
        <f t="shared" si="0"/>
        <v>189173</v>
      </c>
      <c r="G12" s="115">
        <f t="shared" si="1"/>
        <v>367947</v>
      </c>
    </row>
    <row r="13" spans="1:8" ht="14.4" x14ac:dyDescent="0.3">
      <c r="A13" s="29"/>
      <c r="B13" s="35">
        <v>7</v>
      </c>
      <c r="C13" s="96">
        <v>44302</v>
      </c>
      <c r="D13" s="88">
        <v>395663</v>
      </c>
      <c r="E13" s="88">
        <v>3375</v>
      </c>
      <c r="F13" s="36">
        <f t="shared" si="0"/>
        <v>399038</v>
      </c>
      <c r="G13" s="115">
        <f t="shared" si="1"/>
        <v>766985</v>
      </c>
    </row>
    <row r="14" spans="1:8" ht="14.4" x14ac:dyDescent="0.3">
      <c r="A14" s="29"/>
      <c r="B14" s="37">
        <v>8</v>
      </c>
      <c r="C14" s="96">
        <v>44309</v>
      </c>
      <c r="D14" s="88">
        <v>341752</v>
      </c>
      <c r="E14" s="88">
        <v>2146</v>
      </c>
      <c r="F14" s="36">
        <f t="shared" si="0"/>
        <v>343898</v>
      </c>
      <c r="G14" s="115">
        <f t="shared" si="1"/>
        <v>1110883</v>
      </c>
    </row>
    <row r="15" spans="1:8" ht="13.5" customHeight="1" x14ac:dyDescent="0.3">
      <c r="A15" s="29"/>
      <c r="B15" s="37">
        <v>9</v>
      </c>
      <c r="C15" s="96">
        <v>44316</v>
      </c>
      <c r="D15" s="88">
        <v>216566</v>
      </c>
      <c r="E15" s="88">
        <v>106400</v>
      </c>
      <c r="F15" s="36">
        <f t="shared" si="0"/>
        <v>322966</v>
      </c>
      <c r="G15" s="115">
        <f t="shared" si="1"/>
        <v>1433849</v>
      </c>
    </row>
    <row r="16" spans="1:8" ht="14.4" x14ac:dyDescent="0.3">
      <c r="A16" s="29"/>
      <c r="B16" s="39">
        <v>10</v>
      </c>
      <c r="C16" s="96">
        <v>44323</v>
      </c>
      <c r="D16" s="88">
        <v>116463</v>
      </c>
      <c r="E16" s="88">
        <v>158</v>
      </c>
      <c r="F16" s="36">
        <f t="shared" si="0"/>
        <v>116621</v>
      </c>
      <c r="G16" s="115">
        <f t="shared" si="1"/>
        <v>1550470</v>
      </c>
    </row>
    <row r="17" spans="1:9" ht="14.4" x14ac:dyDescent="0.3">
      <c r="A17" s="29"/>
      <c r="B17" s="35">
        <v>11</v>
      </c>
      <c r="C17" s="96">
        <f t="shared" ref="C17:C59" si="2">C16+7</f>
        <v>44330</v>
      </c>
      <c r="D17" s="88">
        <v>92235</v>
      </c>
      <c r="E17" s="88">
        <v>0</v>
      </c>
      <c r="F17" s="36">
        <f t="shared" si="0"/>
        <v>92235</v>
      </c>
      <c r="G17" s="115">
        <f t="shared" si="1"/>
        <v>1642705</v>
      </c>
    </row>
    <row r="18" spans="1:9" ht="14.4" x14ac:dyDescent="0.3">
      <c r="A18" s="29"/>
      <c r="B18" s="37">
        <v>12</v>
      </c>
      <c r="C18" s="96">
        <f t="shared" si="2"/>
        <v>44337</v>
      </c>
      <c r="D18" s="88">
        <v>51480</v>
      </c>
      <c r="E18" s="88">
        <v>0</v>
      </c>
      <c r="F18" s="36">
        <f t="shared" si="0"/>
        <v>51480</v>
      </c>
      <c r="G18" s="115">
        <f t="shared" si="1"/>
        <v>1694185</v>
      </c>
    </row>
    <row r="19" spans="1:9" ht="14.4" x14ac:dyDescent="0.3">
      <c r="A19" s="29"/>
      <c r="B19" s="37">
        <v>13</v>
      </c>
      <c r="C19" s="96">
        <f t="shared" si="2"/>
        <v>44344</v>
      </c>
      <c r="D19" s="88">
        <v>17889</v>
      </c>
      <c r="E19" s="88">
        <v>61751</v>
      </c>
      <c r="F19" s="36">
        <f t="shared" si="0"/>
        <v>79640</v>
      </c>
      <c r="G19" s="115">
        <f t="shared" si="1"/>
        <v>1773825</v>
      </c>
    </row>
    <row r="20" spans="1:9" ht="14.4" x14ac:dyDescent="0.3">
      <c r="A20" s="29"/>
      <c r="B20" s="39">
        <v>14</v>
      </c>
      <c r="C20" s="96">
        <f t="shared" si="2"/>
        <v>44351</v>
      </c>
      <c r="D20" s="88">
        <v>5355</v>
      </c>
      <c r="E20" s="88">
        <v>-2160</v>
      </c>
      <c r="F20" s="36">
        <f t="shared" si="0"/>
        <v>3195</v>
      </c>
      <c r="G20" s="115">
        <f t="shared" si="1"/>
        <v>1777020</v>
      </c>
    </row>
    <row r="21" spans="1:9" ht="14.4" x14ac:dyDescent="0.3">
      <c r="A21" s="29"/>
      <c r="B21" s="35">
        <v>15</v>
      </c>
      <c r="C21" s="96">
        <f t="shared" si="2"/>
        <v>44358</v>
      </c>
      <c r="D21" s="88">
        <v>3297</v>
      </c>
      <c r="E21" s="88">
        <v>3</v>
      </c>
      <c r="F21" s="36">
        <f t="shared" si="0"/>
        <v>3300</v>
      </c>
      <c r="G21" s="115">
        <f t="shared" si="1"/>
        <v>1780320</v>
      </c>
    </row>
    <row r="22" spans="1:9" ht="14.4" x14ac:dyDescent="0.3">
      <c r="A22" s="29"/>
      <c r="B22" s="37">
        <v>16</v>
      </c>
      <c r="C22" s="96">
        <f t="shared" si="2"/>
        <v>44365</v>
      </c>
      <c r="D22" s="88">
        <v>2648</v>
      </c>
      <c r="E22" s="88">
        <v>0</v>
      </c>
      <c r="F22" s="36">
        <f t="shared" si="0"/>
        <v>2648</v>
      </c>
      <c r="G22" s="115">
        <f t="shared" si="1"/>
        <v>1782968</v>
      </c>
    </row>
    <row r="23" spans="1:9" ht="14.4" x14ac:dyDescent="0.3">
      <c r="A23" s="29"/>
      <c r="B23" s="37">
        <v>17</v>
      </c>
      <c r="C23" s="96">
        <f t="shared" si="2"/>
        <v>44372</v>
      </c>
      <c r="D23" s="89">
        <v>4490</v>
      </c>
      <c r="E23" s="88">
        <v>14315</v>
      </c>
      <c r="F23" s="36">
        <f t="shared" si="0"/>
        <v>18805</v>
      </c>
      <c r="G23" s="115">
        <f t="shared" si="1"/>
        <v>1801773</v>
      </c>
    </row>
    <row r="24" spans="1:9" ht="15" customHeight="1" x14ac:dyDescent="0.3">
      <c r="A24" s="29"/>
      <c r="B24" s="39">
        <v>18</v>
      </c>
      <c r="C24" s="96">
        <f t="shared" si="2"/>
        <v>44379</v>
      </c>
      <c r="D24" s="53">
        <v>2759</v>
      </c>
      <c r="E24" s="88">
        <v>-1172</v>
      </c>
      <c r="F24" s="36">
        <f t="shared" si="0"/>
        <v>1587</v>
      </c>
      <c r="G24" s="115">
        <f t="shared" si="1"/>
        <v>1803360</v>
      </c>
    </row>
    <row r="25" spans="1:9" ht="15" customHeight="1" x14ac:dyDescent="0.3">
      <c r="A25" s="29"/>
      <c r="B25" s="35">
        <v>19</v>
      </c>
      <c r="C25" s="96">
        <f t="shared" si="2"/>
        <v>44386</v>
      </c>
      <c r="D25" s="53">
        <v>2118</v>
      </c>
      <c r="E25" s="88">
        <v>107</v>
      </c>
      <c r="F25" s="36">
        <f t="shared" si="0"/>
        <v>2225</v>
      </c>
      <c r="G25" s="115">
        <f t="shared" si="1"/>
        <v>1805585</v>
      </c>
    </row>
    <row r="26" spans="1:9" ht="15" customHeight="1" x14ac:dyDescent="0.3">
      <c r="A26" s="29"/>
      <c r="B26" s="37">
        <v>20</v>
      </c>
      <c r="C26" s="96">
        <f t="shared" si="2"/>
        <v>44393</v>
      </c>
      <c r="D26" s="53">
        <v>1018</v>
      </c>
      <c r="E26" s="88">
        <v>0</v>
      </c>
      <c r="F26" s="36">
        <f t="shared" si="0"/>
        <v>1018</v>
      </c>
      <c r="G26" s="115">
        <f t="shared" si="1"/>
        <v>1806603</v>
      </c>
    </row>
    <row r="27" spans="1:9" ht="15" customHeight="1" x14ac:dyDescent="0.3">
      <c r="A27" s="29"/>
      <c r="B27" s="37">
        <v>21</v>
      </c>
      <c r="C27" s="96">
        <f t="shared" si="2"/>
        <v>44400</v>
      </c>
      <c r="D27" s="53">
        <v>1150</v>
      </c>
      <c r="E27" s="88">
        <v>0</v>
      </c>
      <c r="F27" s="36">
        <f t="shared" si="0"/>
        <v>1150</v>
      </c>
      <c r="G27" s="115">
        <f t="shared" si="1"/>
        <v>1807753</v>
      </c>
    </row>
    <row r="28" spans="1:9" ht="15" customHeight="1" x14ac:dyDescent="0.3">
      <c r="A28" s="29"/>
      <c r="B28" s="39">
        <v>22</v>
      </c>
      <c r="C28" s="96">
        <f t="shared" si="2"/>
        <v>44407</v>
      </c>
      <c r="D28" s="53">
        <v>1378</v>
      </c>
      <c r="E28" s="88">
        <v>1820</v>
      </c>
      <c r="F28" s="36">
        <f t="shared" si="0"/>
        <v>3198</v>
      </c>
      <c r="G28" s="115">
        <f t="shared" si="1"/>
        <v>1810951</v>
      </c>
      <c r="I28" s="54"/>
    </row>
    <row r="29" spans="1:9" ht="15" customHeight="1" x14ac:dyDescent="0.3">
      <c r="A29" s="29"/>
      <c r="B29" s="35">
        <v>23</v>
      </c>
      <c r="C29" s="96">
        <f t="shared" si="2"/>
        <v>44414</v>
      </c>
      <c r="D29" s="53">
        <v>822</v>
      </c>
      <c r="E29" s="88">
        <v>0</v>
      </c>
      <c r="F29" s="36">
        <f t="shared" si="0"/>
        <v>822</v>
      </c>
      <c r="G29" s="115">
        <f t="shared" si="1"/>
        <v>1811773</v>
      </c>
    </row>
    <row r="30" spans="1:9" ht="15" customHeight="1" x14ac:dyDescent="0.3">
      <c r="A30" s="29"/>
      <c r="B30" s="37">
        <v>24</v>
      </c>
      <c r="C30" s="96">
        <f t="shared" si="2"/>
        <v>44421</v>
      </c>
      <c r="D30" s="53">
        <v>1517</v>
      </c>
      <c r="E30" s="88">
        <v>0</v>
      </c>
      <c r="F30" s="36">
        <f t="shared" si="0"/>
        <v>1517</v>
      </c>
      <c r="G30" s="115">
        <f t="shared" si="1"/>
        <v>1813290</v>
      </c>
    </row>
    <row r="31" spans="1:9" ht="15" customHeight="1" x14ac:dyDescent="0.3">
      <c r="A31" s="29"/>
      <c r="B31" s="37">
        <v>25</v>
      </c>
      <c r="C31" s="96">
        <f t="shared" si="2"/>
        <v>44428</v>
      </c>
      <c r="D31" s="53">
        <v>1247</v>
      </c>
      <c r="E31" s="88">
        <v>0</v>
      </c>
      <c r="F31" s="36">
        <f>D31+E31</f>
        <v>1247</v>
      </c>
      <c r="G31" s="115">
        <f t="shared" si="1"/>
        <v>1814537</v>
      </c>
    </row>
    <row r="32" spans="1:9" ht="15" customHeight="1" x14ac:dyDescent="0.3">
      <c r="A32" s="29"/>
      <c r="B32" s="39">
        <v>26</v>
      </c>
      <c r="C32" s="96">
        <f t="shared" si="2"/>
        <v>44435</v>
      </c>
      <c r="D32" s="53">
        <v>1867</v>
      </c>
      <c r="E32" s="88">
        <v>4186</v>
      </c>
      <c r="F32" s="36">
        <f>D32+E32</f>
        <v>6053</v>
      </c>
      <c r="G32" s="115">
        <f t="shared" si="1"/>
        <v>1820590</v>
      </c>
    </row>
    <row r="33" spans="1:7" ht="15" customHeight="1" x14ac:dyDescent="0.3">
      <c r="A33" s="29"/>
      <c r="B33" s="35">
        <v>27</v>
      </c>
      <c r="C33" s="96">
        <f t="shared" si="2"/>
        <v>44442</v>
      </c>
      <c r="D33" s="53">
        <v>1457</v>
      </c>
      <c r="E33" s="88">
        <v>-713</v>
      </c>
      <c r="F33" s="36">
        <f>D33+E33</f>
        <v>744</v>
      </c>
      <c r="G33" s="115">
        <f t="shared" si="1"/>
        <v>1821334</v>
      </c>
    </row>
    <row r="34" spans="1:7" ht="15" customHeight="1" x14ac:dyDescent="0.3">
      <c r="A34" s="29"/>
      <c r="B34" s="37">
        <v>28</v>
      </c>
      <c r="C34" s="96">
        <f t="shared" si="2"/>
        <v>44449</v>
      </c>
      <c r="D34" s="53">
        <v>1323</v>
      </c>
      <c r="E34" s="88">
        <v>0</v>
      </c>
      <c r="F34" s="36">
        <f>D34+E34</f>
        <v>1323</v>
      </c>
      <c r="G34" s="115">
        <f t="shared" si="1"/>
        <v>1822657</v>
      </c>
    </row>
    <row r="35" spans="1:7" ht="16.5" customHeight="1" x14ac:dyDescent="0.3">
      <c r="A35" s="29"/>
      <c r="B35" s="37">
        <v>29</v>
      </c>
      <c r="C35" s="96">
        <f t="shared" si="2"/>
        <v>44456</v>
      </c>
      <c r="D35" s="53">
        <v>1353</v>
      </c>
      <c r="E35" s="88">
        <v>0</v>
      </c>
      <c r="F35" s="36">
        <f>D35+E35</f>
        <v>1353</v>
      </c>
      <c r="G35" s="115">
        <f t="shared" si="1"/>
        <v>1824010</v>
      </c>
    </row>
    <row r="36" spans="1:7" ht="17.25" customHeight="1" x14ac:dyDescent="0.3">
      <c r="A36" s="29"/>
      <c r="B36" s="39">
        <v>30</v>
      </c>
      <c r="C36" s="96">
        <f t="shared" si="2"/>
        <v>44463</v>
      </c>
      <c r="D36" s="53">
        <v>1017</v>
      </c>
      <c r="E36" s="88">
        <v>3963</v>
      </c>
      <c r="F36" s="36">
        <f t="shared" ref="F36:F56" si="3">D36+E36</f>
        <v>4980</v>
      </c>
      <c r="G36" s="115">
        <f t="shared" si="1"/>
        <v>1828990</v>
      </c>
    </row>
    <row r="37" spans="1:7" ht="15" customHeight="1" x14ac:dyDescent="0.3">
      <c r="A37" s="29"/>
      <c r="B37" s="35">
        <v>31</v>
      </c>
      <c r="C37" s="96">
        <f t="shared" si="2"/>
        <v>44470</v>
      </c>
      <c r="D37" s="53">
        <v>948</v>
      </c>
      <c r="E37" s="88">
        <v>-889</v>
      </c>
      <c r="F37" s="36">
        <f t="shared" si="3"/>
        <v>59</v>
      </c>
      <c r="G37" s="115">
        <f t="shared" si="1"/>
        <v>1829049</v>
      </c>
    </row>
    <row r="38" spans="1:7" ht="15" customHeight="1" x14ac:dyDescent="0.3">
      <c r="A38" s="29"/>
      <c r="B38" s="37">
        <v>32</v>
      </c>
      <c r="C38" s="96">
        <f t="shared" si="2"/>
        <v>44477</v>
      </c>
      <c r="D38" s="49">
        <v>1137</v>
      </c>
      <c r="E38" s="88">
        <v>0</v>
      </c>
      <c r="F38" s="36">
        <f t="shared" si="3"/>
        <v>1137</v>
      </c>
      <c r="G38" s="115">
        <f t="shared" si="1"/>
        <v>1830186</v>
      </c>
    </row>
    <row r="39" spans="1:7" ht="15" customHeight="1" x14ac:dyDescent="0.3">
      <c r="A39" s="29"/>
      <c r="B39" s="37">
        <v>33</v>
      </c>
      <c r="C39" s="96">
        <f t="shared" si="2"/>
        <v>44484</v>
      </c>
      <c r="D39" s="49">
        <v>485</v>
      </c>
      <c r="E39" s="88">
        <v>21</v>
      </c>
      <c r="F39" s="36">
        <f t="shared" si="3"/>
        <v>506</v>
      </c>
      <c r="G39" s="115">
        <f t="shared" si="1"/>
        <v>1830692</v>
      </c>
    </row>
    <row r="40" spans="1:7" ht="15" customHeight="1" x14ac:dyDescent="0.3">
      <c r="A40" s="29"/>
      <c r="B40" s="39">
        <v>34</v>
      </c>
      <c r="C40" s="96">
        <f t="shared" si="2"/>
        <v>44491</v>
      </c>
      <c r="D40" s="49">
        <v>760</v>
      </c>
      <c r="E40" s="88">
        <v>0</v>
      </c>
      <c r="F40" s="36">
        <f t="shared" si="3"/>
        <v>760</v>
      </c>
      <c r="G40" s="115">
        <f t="shared" si="1"/>
        <v>1831452</v>
      </c>
    </row>
    <row r="41" spans="1:7" ht="15" customHeight="1" x14ac:dyDescent="0.3">
      <c r="A41" s="29"/>
      <c r="B41" s="35">
        <v>35</v>
      </c>
      <c r="C41" s="96">
        <f t="shared" si="2"/>
        <v>44498</v>
      </c>
      <c r="D41" s="53">
        <v>746</v>
      </c>
      <c r="E41" s="88">
        <v>2437</v>
      </c>
      <c r="F41" s="36">
        <f t="shared" si="3"/>
        <v>3183</v>
      </c>
      <c r="G41" s="115">
        <f t="shared" si="1"/>
        <v>1834635</v>
      </c>
    </row>
    <row r="42" spans="1:7" ht="15" customHeight="1" x14ac:dyDescent="0.3">
      <c r="A42" s="29"/>
      <c r="B42" s="37">
        <v>36</v>
      </c>
      <c r="C42" s="96">
        <f t="shared" si="2"/>
        <v>44505</v>
      </c>
      <c r="D42" s="53">
        <v>327</v>
      </c>
      <c r="E42" s="88">
        <v>-106</v>
      </c>
      <c r="F42" s="36">
        <f t="shared" si="3"/>
        <v>221</v>
      </c>
      <c r="G42" s="115">
        <f t="shared" si="1"/>
        <v>1834856</v>
      </c>
    </row>
    <row r="43" spans="1:7" ht="15" customHeight="1" x14ac:dyDescent="0.3">
      <c r="A43" s="29"/>
      <c r="B43" s="37">
        <v>37</v>
      </c>
      <c r="C43" s="96">
        <f t="shared" si="2"/>
        <v>44512</v>
      </c>
      <c r="D43" s="53">
        <v>248</v>
      </c>
      <c r="E43" s="88">
        <v>0</v>
      </c>
      <c r="F43" s="36">
        <f t="shared" si="3"/>
        <v>248</v>
      </c>
      <c r="G43" s="115">
        <f t="shared" si="1"/>
        <v>1835104</v>
      </c>
    </row>
    <row r="44" spans="1:7" ht="15" customHeight="1" x14ac:dyDescent="0.3">
      <c r="A44" s="29"/>
      <c r="B44" s="39">
        <v>38</v>
      </c>
      <c r="C44" s="96">
        <f t="shared" si="2"/>
        <v>44519</v>
      </c>
      <c r="D44" s="53">
        <v>627</v>
      </c>
      <c r="E44" s="88">
        <v>0</v>
      </c>
      <c r="F44" s="36">
        <f>D44+E44</f>
        <v>627</v>
      </c>
      <c r="G44" s="115">
        <f t="shared" si="1"/>
        <v>1835731</v>
      </c>
    </row>
    <row r="45" spans="1:7" ht="15" customHeight="1" x14ac:dyDescent="0.3">
      <c r="A45" s="29"/>
      <c r="B45" s="35">
        <v>39</v>
      </c>
      <c r="C45" s="96">
        <f t="shared" si="2"/>
        <v>44526</v>
      </c>
      <c r="D45" s="53">
        <v>1353</v>
      </c>
      <c r="E45" s="88">
        <v>3660</v>
      </c>
      <c r="F45" s="36">
        <f t="shared" si="3"/>
        <v>5013</v>
      </c>
      <c r="G45" s="115">
        <f t="shared" si="1"/>
        <v>1840744</v>
      </c>
    </row>
    <row r="46" spans="1:7" ht="15" customHeight="1" x14ac:dyDescent="0.3">
      <c r="A46" s="29"/>
      <c r="B46" s="37">
        <v>40</v>
      </c>
      <c r="C46" s="96">
        <f t="shared" si="2"/>
        <v>44533</v>
      </c>
      <c r="D46" s="53">
        <v>941</v>
      </c>
      <c r="E46" s="88">
        <v>-742</v>
      </c>
      <c r="F46" s="36">
        <f t="shared" si="3"/>
        <v>199</v>
      </c>
      <c r="G46" s="115">
        <f t="shared" si="1"/>
        <v>1840943</v>
      </c>
    </row>
    <row r="47" spans="1:7" ht="15" customHeight="1" x14ac:dyDescent="0.3">
      <c r="A47" s="29"/>
      <c r="B47" s="37">
        <v>41</v>
      </c>
      <c r="C47" s="96">
        <f t="shared" si="2"/>
        <v>44540</v>
      </c>
      <c r="D47" s="53">
        <v>978</v>
      </c>
      <c r="E47" s="88">
        <v>11</v>
      </c>
      <c r="F47" s="36">
        <f t="shared" si="3"/>
        <v>989</v>
      </c>
      <c r="G47" s="115">
        <f t="shared" si="1"/>
        <v>1841932</v>
      </c>
    </row>
    <row r="48" spans="1:7" ht="15" customHeight="1" x14ac:dyDescent="0.3">
      <c r="A48" s="29"/>
      <c r="B48" s="39">
        <v>42</v>
      </c>
      <c r="C48" s="96">
        <f t="shared" si="2"/>
        <v>44547</v>
      </c>
      <c r="D48" s="53">
        <v>1126</v>
      </c>
      <c r="E48" s="88">
        <v>0</v>
      </c>
      <c r="F48" s="36">
        <f t="shared" si="3"/>
        <v>1126</v>
      </c>
      <c r="G48" s="115">
        <f t="shared" si="1"/>
        <v>1843058</v>
      </c>
    </row>
    <row r="49" spans="1:8" ht="14.4" x14ac:dyDescent="0.3">
      <c r="A49" s="29"/>
      <c r="B49" s="35">
        <v>43</v>
      </c>
      <c r="C49" s="96">
        <f t="shared" si="2"/>
        <v>44554</v>
      </c>
      <c r="D49" s="53">
        <v>1373</v>
      </c>
      <c r="E49" s="88">
        <v>0</v>
      </c>
      <c r="F49" s="36">
        <f t="shared" si="3"/>
        <v>1373</v>
      </c>
      <c r="G49" s="115">
        <f t="shared" si="1"/>
        <v>1844431</v>
      </c>
    </row>
    <row r="50" spans="1:8" ht="15" customHeight="1" x14ac:dyDescent="0.3">
      <c r="A50" s="29"/>
      <c r="B50" s="37">
        <v>44</v>
      </c>
      <c r="C50" s="96">
        <f t="shared" si="2"/>
        <v>44561</v>
      </c>
      <c r="D50" s="53">
        <v>841</v>
      </c>
      <c r="E50" s="88">
        <v>4037</v>
      </c>
      <c r="F50" s="36">
        <f t="shared" si="3"/>
        <v>4878</v>
      </c>
      <c r="G50" s="115">
        <f t="shared" si="1"/>
        <v>1849309</v>
      </c>
    </row>
    <row r="51" spans="1:8" ht="15" customHeight="1" x14ac:dyDescent="0.3">
      <c r="A51" s="29"/>
      <c r="B51" s="37">
        <v>45</v>
      </c>
      <c r="C51" s="96">
        <f t="shared" si="2"/>
        <v>44568</v>
      </c>
      <c r="D51" s="53">
        <v>1030</v>
      </c>
      <c r="E51" s="88">
        <v>4</v>
      </c>
      <c r="F51" s="36">
        <f t="shared" si="3"/>
        <v>1034</v>
      </c>
      <c r="G51" s="115">
        <f t="shared" si="1"/>
        <v>1850343</v>
      </c>
    </row>
    <row r="52" spans="1:8" ht="15" customHeight="1" x14ac:dyDescent="0.3">
      <c r="A52" s="29"/>
      <c r="B52" s="39">
        <v>46</v>
      </c>
      <c r="C52" s="96">
        <f t="shared" si="2"/>
        <v>44575</v>
      </c>
      <c r="D52" s="53">
        <v>2103</v>
      </c>
      <c r="E52" s="88">
        <v>0</v>
      </c>
      <c r="F52" s="36">
        <f t="shared" si="3"/>
        <v>2103</v>
      </c>
      <c r="G52" s="115">
        <f t="shared" si="1"/>
        <v>1852446</v>
      </c>
    </row>
    <row r="53" spans="1:8" ht="15" customHeight="1" x14ac:dyDescent="0.3">
      <c r="A53" s="29"/>
      <c r="B53" s="35">
        <v>47</v>
      </c>
      <c r="C53" s="96">
        <f t="shared" si="2"/>
        <v>44582</v>
      </c>
      <c r="D53" s="53">
        <v>1356</v>
      </c>
      <c r="E53" s="88">
        <v>0</v>
      </c>
      <c r="F53" s="36">
        <f t="shared" si="3"/>
        <v>1356</v>
      </c>
      <c r="G53" s="115">
        <f t="shared" si="1"/>
        <v>1853802</v>
      </c>
    </row>
    <row r="54" spans="1:8" ht="15" customHeight="1" x14ac:dyDescent="0.3">
      <c r="A54" s="29"/>
      <c r="B54" s="37">
        <v>48</v>
      </c>
      <c r="C54" s="96">
        <f t="shared" si="2"/>
        <v>44589</v>
      </c>
      <c r="D54" s="53">
        <v>1590</v>
      </c>
      <c r="E54" s="88">
        <v>2976</v>
      </c>
      <c r="F54" s="36">
        <f t="shared" si="3"/>
        <v>4566</v>
      </c>
      <c r="G54" s="115">
        <f t="shared" si="1"/>
        <v>1858368</v>
      </c>
    </row>
    <row r="55" spans="1:8" s="1" customFormat="1" ht="15" customHeight="1" x14ac:dyDescent="0.3">
      <c r="A55" s="32"/>
      <c r="B55" s="37">
        <v>49</v>
      </c>
      <c r="C55" s="96">
        <f t="shared" si="2"/>
        <v>44596</v>
      </c>
      <c r="D55" s="53">
        <v>940</v>
      </c>
      <c r="E55" s="88">
        <v>-219</v>
      </c>
      <c r="F55" s="36">
        <f t="shared" si="3"/>
        <v>721</v>
      </c>
      <c r="G55" s="115">
        <f t="shared" si="1"/>
        <v>1859089</v>
      </c>
      <c r="H55" s="2"/>
    </row>
    <row r="56" spans="1:8" ht="15" customHeight="1" x14ac:dyDescent="0.3">
      <c r="A56" s="29"/>
      <c r="B56" s="39">
        <v>50</v>
      </c>
      <c r="C56" s="96">
        <f t="shared" si="2"/>
        <v>44603</v>
      </c>
      <c r="D56" s="53">
        <v>2739</v>
      </c>
      <c r="E56" s="88">
        <v>0</v>
      </c>
      <c r="F56" s="36">
        <f t="shared" si="3"/>
        <v>2739</v>
      </c>
      <c r="G56" s="115">
        <f t="shared" si="1"/>
        <v>1861828</v>
      </c>
    </row>
    <row r="57" spans="1:8" ht="15" customHeight="1" x14ac:dyDescent="0.3">
      <c r="A57" s="29"/>
      <c r="B57" s="35">
        <v>51</v>
      </c>
      <c r="C57" s="96">
        <f t="shared" si="2"/>
        <v>44610</v>
      </c>
      <c r="D57" s="53">
        <v>1466</v>
      </c>
      <c r="E57" s="88">
        <v>0</v>
      </c>
      <c r="F57" s="36">
        <f>D57+E57</f>
        <v>1466</v>
      </c>
      <c r="G57" s="115">
        <f t="shared" si="1"/>
        <v>1863294</v>
      </c>
    </row>
    <row r="58" spans="1:8" ht="15" customHeight="1" x14ac:dyDescent="0.3">
      <c r="A58" s="29"/>
      <c r="B58" s="37">
        <v>52</v>
      </c>
      <c r="C58" s="96">
        <f t="shared" si="2"/>
        <v>44617</v>
      </c>
      <c r="D58" s="53">
        <v>1575</v>
      </c>
      <c r="E58" s="88">
        <v>0</v>
      </c>
      <c r="F58" s="36">
        <f>D58+E58</f>
        <v>1575</v>
      </c>
      <c r="G58" s="115">
        <f t="shared" si="1"/>
        <v>1864869</v>
      </c>
    </row>
    <row r="59" spans="1:8" ht="14.4" x14ac:dyDescent="0.3">
      <c r="A59" s="29"/>
      <c r="B59" s="37">
        <v>53</v>
      </c>
      <c r="C59" s="96">
        <f t="shared" si="2"/>
        <v>44624</v>
      </c>
      <c r="D59" s="53"/>
      <c r="E59" s="88">
        <v>0</v>
      </c>
      <c r="F59" s="36">
        <f>D59+E59</f>
        <v>0</v>
      </c>
      <c r="G59" s="115">
        <f t="shared" si="1"/>
        <v>1864869</v>
      </c>
    </row>
    <row r="60" spans="1:8" ht="13.8" x14ac:dyDescent="0.25">
      <c r="A60" s="29"/>
      <c r="B60" s="29"/>
      <c r="C60" s="93"/>
      <c r="D60" s="55"/>
      <c r="E60" s="41"/>
      <c r="F60" s="42"/>
      <c r="G60" s="43"/>
    </row>
    <row r="61" spans="1:8" ht="13.8" x14ac:dyDescent="0.25">
      <c r="A61" s="29"/>
      <c r="B61" s="29"/>
      <c r="C61" s="93"/>
      <c r="D61" s="55"/>
      <c r="E61" s="41"/>
      <c r="F61" s="42"/>
      <c r="G61" s="43"/>
    </row>
    <row r="62" spans="1:8" ht="13.8" x14ac:dyDescent="0.25">
      <c r="A62" s="29"/>
      <c r="B62" s="29"/>
      <c r="C62" s="93"/>
      <c r="D62" s="55"/>
      <c r="E62" s="41"/>
      <c r="F62" s="42"/>
      <c r="G62" s="43"/>
    </row>
    <row r="63" spans="1:8" ht="13.8" x14ac:dyDescent="0.25">
      <c r="A63" s="29"/>
      <c r="B63" s="29"/>
      <c r="C63" s="93"/>
      <c r="D63" s="55"/>
      <c r="E63" s="41"/>
      <c r="F63" s="42"/>
      <c r="G63" s="43"/>
    </row>
    <row r="64" spans="1:8" ht="13.8" x14ac:dyDescent="0.25">
      <c r="A64" s="29"/>
      <c r="B64" s="29"/>
      <c r="C64" s="93"/>
      <c r="D64" s="55"/>
      <c r="E64" s="41"/>
      <c r="F64" s="42"/>
      <c r="G64" s="43"/>
    </row>
    <row r="65" spans="4:7" x14ac:dyDescent="0.2">
      <c r="D65" s="56"/>
      <c r="E65" s="5"/>
      <c r="F65" s="8"/>
      <c r="G65" s="6"/>
    </row>
    <row r="66" spans="4:7" x14ac:dyDescent="0.2">
      <c r="D66" s="56"/>
      <c r="E66" s="5"/>
      <c r="F66" s="8"/>
      <c r="G66" s="6"/>
    </row>
    <row r="67" spans="4:7" x14ac:dyDescent="0.2">
      <c r="D67" s="56"/>
      <c r="E67" s="5"/>
      <c r="F67" s="8"/>
      <c r="G67" s="6"/>
    </row>
    <row r="68" spans="4:7" x14ac:dyDescent="0.2">
      <c r="D68" s="56"/>
      <c r="E68" s="5"/>
      <c r="F68" s="8"/>
      <c r="G68" s="6"/>
    </row>
    <row r="69" spans="4:7" x14ac:dyDescent="0.2">
      <c r="D69" s="56"/>
      <c r="E69" s="5"/>
      <c r="F69" s="8"/>
      <c r="G69" s="6"/>
    </row>
    <row r="70" spans="4:7" x14ac:dyDescent="0.2">
      <c r="D70" s="56"/>
      <c r="E70" s="5"/>
      <c r="F70" s="8"/>
      <c r="G70" s="6"/>
    </row>
    <row r="71" spans="4:7" x14ac:dyDescent="0.2">
      <c r="D71" s="56"/>
      <c r="E71" s="5"/>
      <c r="F71" s="8"/>
      <c r="G71" s="6"/>
    </row>
    <row r="72" spans="4:7" x14ac:dyDescent="0.2">
      <c r="D72" s="56"/>
      <c r="E72" s="5"/>
      <c r="F72" s="8"/>
      <c r="G72" s="6"/>
    </row>
    <row r="73" spans="4:7" x14ac:dyDescent="0.2">
      <c r="D73" s="56"/>
      <c r="E73" s="5"/>
      <c r="F73" s="8"/>
      <c r="G73" s="6"/>
    </row>
    <row r="74" spans="4:7" x14ac:dyDescent="0.2">
      <c r="D74" s="56"/>
      <c r="E74" s="5"/>
      <c r="F74" s="8"/>
      <c r="G74" s="6"/>
    </row>
    <row r="75" spans="4:7" x14ac:dyDescent="0.2">
      <c r="D75" s="56"/>
      <c r="E75" s="5"/>
      <c r="F75" s="8"/>
      <c r="G75" s="6"/>
    </row>
    <row r="76" spans="4:7" x14ac:dyDescent="0.2">
      <c r="D76" s="56"/>
      <c r="E76" s="5"/>
      <c r="F76" s="8"/>
      <c r="G76" s="6"/>
    </row>
    <row r="77" spans="4:7" x14ac:dyDescent="0.2">
      <c r="D77" s="56"/>
      <c r="E77" s="5"/>
      <c r="F77" s="8"/>
      <c r="G77" s="6"/>
    </row>
    <row r="78" spans="4:7" x14ac:dyDescent="0.2">
      <c r="D78" s="56"/>
      <c r="E78" s="5"/>
      <c r="F78" s="8"/>
      <c r="G78" s="6"/>
    </row>
    <row r="79" spans="4:7" x14ac:dyDescent="0.2">
      <c r="D79" s="56"/>
      <c r="E79" s="5"/>
      <c r="F79" s="8"/>
      <c r="G79" s="6"/>
    </row>
    <row r="80" spans="4:7" x14ac:dyDescent="0.2">
      <c r="D80" s="56"/>
      <c r="E80" s="5"/>
      <c r="F80" s="8"/>
      <c r="G80" s="6"/>
    </row>
    <row r="81" spans="4:7" x14ac:dyDescent="0.2">
      <c r="D81" s="56"/>
      <c r="E81" s="5"/>
      <c r="F81" s="8"/>
      <c r="G81" s="6"/>
    </row>
    <row r="82" spans="4:7" x14ac:dyDescent="0.2">
      <c r="D82" s="56"/>
      <c r="E82" s="5"/>
      <c r="F82" s="8"/>
      <c r="G82" s="6"/>
    </row>
    <row r="83" spans="4:7" x14ac:dyDescent="0.2">
      <c r="D83" s="56"/>
      <c r="E83" s="5"/>
      <c r="F83" s="8"/>
      <c r="G83" s="6"/>
    </row>
    <row r="84" spans="4:7" x14ac:dyDescent="0.2">
      <c r="D84" s="56"/>
      <c r="E84" s="5"/>
      <c r="F84" s="8"/>
      <c r="G84" s="6"/>
    </row>
    <row r="85" spans="4:7" x14ac:dyDescent="0.2">
      <c r="D85" s="56"/>
      <c r="E85" s="5"/>
      <c r="F85" s="8"/>
      <c r="G85" s="6"/>
    </row>
    <row r="86" spans="4:7" x14ac:dyDescent="0.2">
      <c r="D86" s="56"/>
      <c r="E86" s="5"/>
      <c r="F86" s="8"/>
      <c r="G86" s="6"/>
    </row>
    <row r="87" spans="4:7" x14ac:dyDescent="0.2">
      <c r="D87" s="56"/>
      <c r="E87" s="5"/>
      <c r="F87" s="8"/>
      <c r="G87" s="6"/>
    </row>
    <row r="88" spans="4:7" x14ac:dyDescent="0.2">
      <c r="D88" s="56"/>
      <c r="E88" s="5"/>
      <c r="F88" s="8"/>
      <c r="G88" s="6"/>
    </row>
    <row r="89" spans="4:7" x14ac:dyDescent="0.2">
      <c r="D89" s="56"/>
      <c r="E89" s="5"/>
      <c r="F89" s="8"/>
      <c r="G89" s="6"/>
    </row>
    <row r="90" spans="4:7" x14ac:dyDescent="0.2">
      <c r="D90" s="56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47" zoomScale="114" zoomScaleNormal="172" workbookViewId="0">
      <selection activeCell="H48" sqref="H4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97" bestFit="1" customWidth="1"/>
    <col min="4" max="4" width="13.33203125" style="54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9"/>
      <c r="B1" s="29"/>
      <c r="C1" s="93"/>
      <c r="D1" s="51"/>
      <c r="E1" s="29"/>
      <c r="F1" s="30"/>
      <c r="G1" s="31"/>
    </row>
    <row r="2" spans="1:8" ht="24" customHeight="1" thickBot="1" x14ac:dyDescent="0.3">
      <c r="A2" s="29"/>
      <c r="B2" s="140" t="s">
        <v>46</v>
      </c>
      <c r="C2" s="140"/>
      <c r="D2" s="140"/>
      <c r="E2" s="140"/>
      <c r="F2" s="140"/>
      <c r="G2" s="140"/>
    </row>
    <row r="3" spans="1:8" s="3" customFormat="1" ht="18.600000000000001" thickTop="1" thickBot="1" x14ac:dyDescent="0.35">
      <c r="A3" s="32"/>
      <c r="B3" s="33"/>
      <c r="C3" s="94"/>
      <c r="D3" s="139" t="s">
        <v>45</v>
      </c>
      <c r="E3" s="139"/>
      <c r="F3" s="139"/>
      <c r="G3" s="139"/>
    </row>
    <row r="4" spans="1:8" s="1" customFormat="1" ht="15" thickBot="1" x14ac:dyDescent="0.3">
      <c r="A4" s="32"/>
      <c r="B4" s="34" t="s">
        <v>13</v>
      </c>
      <c r="C4" s="95" t="s">
        <v>0</v>
      </c>
      <c r="D4" s="52" t="s">
        <v>2</v>
      </c>
      <c r="E4" s="34" t="s">
        <v>1</v>
      </c>
      <c r="F4" s="34" t="s">
        <v>8</v>
      </c>
      <c r="G4" s="34" t="s">
        <v>3</v>
      </c>
    </row>
    <row r="5" spans="1:8" s="1" customFormat="1" ht="15" thickBot="1" x14ac:dyDescent="0.3">
      <c r="A5" s="32"/>
      <c r="B5" s="34" t="s">
        <v>12</v>
      </c>
      <c r="C5" s="95" t="s">
        <v>4</v>
      </c>
      <c r="D5" s="52" t="s">
        <v>5</v>
      </c>
      <c r="E5" s="34" t="s">
        <v>6</v>
      </c>
      <c r="F5" s="34" t="s">
        <v>9</v>
      </c>
      <c r="G5" s="34" t="s">
        <v>7</v>
      </c>
    </row>
    <row r="6" spans="1:8" ht="20.25" customHeight="1" thickBot="1" x14ac:dyDescent="0.35">
      <c r="A6" s="29"/>
      <c r="B6" s="141" t="s">
        <v>48</v>
      </c>
      <c r="C6" s="142"/>
      <c r="D6" s="142"/>
      <c r="E6" s="142"/>
      <c r="F6" s="142"/>
      <c r="G6" s="142"/>
    </row>
    <row r="7" spans="1:8" ht="14.4" x14ac:dyDescent="0.3">
      <c r="A7" s="29"/>
      <c r="B7" s="37">
        <v>1</v>
      </c>
      <c r="C7" s="96">
        <v>44624</v>
      </c>
      <c r="D7" s="88">
        <v>1005</v>
      </c>
      <c r="E7" s="88">
        <v>-83</v>
      </c>
      <c r="F7" s="36">
        <f>D7+E7</f>
        <v>922</v>
      </c>
      <c r="G7" s="38">
        <f>F7</f>
        <v>922</v>
      </c>
    </row>
    <row r="8" spans="1:8" ht="14.4" x14ac:dyDescent="0.3">
      <c r="A8" s="29"/>
      <c r="B8" s="39">
        <v>2</v>
      </c>
      <c r="C8" s="96">
        <f t="shared" ref="C8:C58" si="0">C7+7</f>
        <v>44631</v>
      </c>
      <c r="D8" s="88">
        <v>2165</v>
      </c>
      <c r="E8" s="88">
        <v>0</v>
      </c>
      <c r="F8" s="36">
        <f t="shared" ref="F8:F30" si="1">D8+E8</f>
        <v>2165</v>
      </c>
      <c r="G8" s="115">
        <f t="shared" ref="G8:G59" si="2">G7+F8</f>
        <v>3087</v>
      </c>
    </row>
    <row r="9" spans="1:8" ht="14.4" x14ac:dyDescent="0.3">
      <c r="A9" s="29"/>
      <c r="B9" s="35">
        <v>3</v>
      </c>
      <c r="C9" s="96">
        <f t="shared" si="0"/>
        <v>44638</v>
      </c>
      <c r="D9" s="88">
        <v>4202</v>
      </c>
      <c r="E9" s="88">
        <v>0</v>
      </c>
      <c r="F9" s="36">
        <f t="shared" si="1"/>
        <v>4202</v>
      </c>
      <c r="G9" s="115">
        <f t="shared" si="2"/>
        <v>7289</v>
      </c>
    </row>
    <row r="10" spans="1:8" ht="14.4" x14ac:dyDescent="0.3">
      <c r="A10" s="29"/>
      <c r="B10" s="37">
        <v>4</v>
      </c>
      <c r="C10" s="96">
        <f t="shared" si="0"/>
        <v>44645</v>
      </c>
      <c r="D10" s="88">
        <v>80023</v>
      </c>
      <c r="E10" s="88">
        <v>0</v>
      </c>
      <c r="F10" s="36">
        <f t="shared" si="1"/>
        <v>80023</v>
      </c>
      <c r="G10" s="115">
        <f t="shared" si="2"/>
        <v>87312</v>
      </c>
      <c r="H10" s="92"/>
    </row>
    <row r="11" spans="1:8" ht="14.4" x14ac:dyDescent="0.3">
      <c r="A11" s="29"/>
      <c r="B11" s="37">
        <v>5</v>
      </c>
      <c r="C11" s="96">
        <f t="shared" si="0"/>
        <v>44652</v>
      </c>
      <c r="D11" s="88">
        <v>13581</v>
      </c>
      <c r="E11" s="88">
        <v>0</v>
      </c>
      <c r="F11" s="36">
        <f t="shared" si="1"/>
        <v>13581</v>
      </c>
      <c r="G11" s="115">
        <f t="shared" si="2"/>
        <v>100893</v>
      </c>
    </row>
    <row r="12" spans="1:8" ht="14.4" x14ac:dyDescent="0.3">
      <c r="A12" s="29"/>
      <c r="B12" s="39">
        <v>6</v>
      </c>
      <c r="C12" s="96">
        <f t="shared" si="0"/>
        <v>44659</v>
      </c>
      <c r="D12" s="88">
        <v>48776</v>
      </c>
      <c r="E12" s="88">
        <v>0</v>
      </c>
      <c r="F12" s="36">
        <f t="shared" si="1"/>
        <v>48776</v>
      </c>
      <c r="G12" s="115">
        <f t="shared" si="2"/>
        <v>149669</v>
      </c>
    </row>
    <row r="13" spans="1:8" ht="14.4" x14ac:dyDescent="0.3">
      <c r="A13" s="29"/>
      <c r="B13" s="35">
        <v>7</v>
      </c>
      <c r="C13" s="96">
        <f t="shared" si="0"/>
        <v>44666</v>
      </c>
      <c r="D13" s="88">
        <v>22914</v>
      </c>
      <c r="E13" s="88">
        <v>0</v>
      </c>
      <c r="F13" s="36">
        <f t="shared" si="1"/>
        <v>22914</v>
      </c>
      <c r="G13" s="115">
        <f t="shared" si="2"/>
        <v>172583</v>
      </c>
    </row>
    <row r="14" spans="1:8" ht="14.4" x14ac:dyDescent="0.3">
      <c r="A14" s="29"/>
      <c r="B14" s="37">
        <v>8</v>
      </c>
      <c r="C14" s="96">
        <f t="shared" si="0"/>
        <v>44673</v>
      </c>
      <c r="D14" s="88">
        <v>66460</v>
      </c>
      <c r="E14" s="88">
        <v>0</v>
      </c>
      <c r="F14" s="36">
        <f t="shared" si="1"/>
        <v>66460</v>
      </c>
      <c r="G14" s="115">
        <f t="shared" si="2"/>
        <v>239043</v>
      </c>
    </row>
    <row r="15" spans="1:8" ht="13.5" customHeight="1" x14ac:dyDescent="0.3">
      <c r="A15" s="29"/>
      <c r="B15" s="37">
        <v>9</v>
      </c>
      <c r="C15" s="96">
        <f t="shared" si="0"/>
        <v>44680</v>
      </c>
      <c r="D15" s="88">
        <v>233135</v>
      </c>
      <c r="E15" s="88">
        <v>8</v>
      </c>
      <c r="F15" s="36">
        <f t="shared" si="1"/>
        <v>233143</v>
      </c>
      <c r="G15" s="115">
        <f t="shared" si="2"/>
        <v>472186</v>
      </c>
    </row>
    <row r="16" spans="1:8" ht="14.4" x14ac:dyDescent="0.3">
      <c r="A16" s="29"/>
      <c r="B16" s="39">
        <v>10</v>
      </c>
      <c r="C16" s="96">
        <f t="shared" si="0"/>
        <v>44687</v>
      </c>
      <c r="D16" s="88">
        <v>342478</v>
      </c>
      <c r="E16" s="88">
        <v>0</v>
      </c>
      <c r="F16" s="36">
        <f t="shared" si="1"/>
        <v>342478</v>
      </c>
      <c r="G16" s="115">
        <f t="shared" si="2"/>
        <v>814664</v>
      </c>
    </row>
    <row r="17" spans="1:9" ht="14.4" x14ac:dyDescent="0.3">
      <c r="A17" s="29"/>
      <c r="B17" s="35">
        <v>11</v>
      </c>
      <c r="C17" s="96">
        <f t="shared" si="0"/>
        <v>44694</v>
      </c>
      <c r="D17" s="88">
        <v>360027</v>
      </c>
      <c r="E17" s="88">
        <v>850</v>
      </c>
      <c r="F17" s="36">
        <f t="shared" si="1"/>
        <v>360877</v>
      </c>
      <c r="G17" s="115">
        <f t="shared" si="2"/>
        <v>1175541</v>
      </c>
    </row>
    <row r="18" spans="1:9" ht="14.4" x14ac:dyDescent="0.3">
      <c r="A18" s="29"/>
      <c r="B18" s="37">
        <v>12</v>
      </c>
      <c r="C18" s="96">
        <f t="shared" si="0"/>
        <v>44701</v>
      </c>
      <c r="D18" s="88">
        <v>263492</v>
      </c>
      <c r="E18" s="88">
        <v>826</v>
      </c>
      <c r="F18" s="36">
        <f t="shared" si="1"/>
        <v>264318</v>
      </c>
      <c r="G18" s="115">
        <f t="shared" si="2"/>
        <v>1439859</v>
      </c>
    </row>
    <row r="19" spans="1:9" ht="14.4" x14ac:dyDescent="0.3">
      <c r="A19" s="29"/>
      <c r="B19" s="37">
        <v>13</v>
      </c>
      <c r="C19" s="96">
        <f t="shared" si="0"/>
        <v>44708</v>
      </c>
      <c r="D19" s="88">
        <v>317760</v>
      </c>
      <c r="E19" s="88">
        <v>5987</v>
      </c>
      <c r="F19" s="36">
        <f t="shared" si="1"/>
        <v>323747</v>
      </c>
      <c r="G19" s="115">
        <f t="shared" si="2"/>
        <v>1763606</v>
      </c>
    </row>
    <row r="20" spans="1:9" ht="14.4" x14ac:dyDescent="0.3">
      <c r="A20" s="29"/>
      <c r="B20" s="39">
        <v>14</v>
      </c>
      <c r="C20" s="96">
        <f t="shared" si="0"/>
        <v>44715</v>
      </c>
      <c r="D20" s="88">
        <v>65408</v>
      </c>
      <c r="E20" s="88">
        <v>39636</v>
      </c>
      <c r="F20" s="36">
        <f t="shared" si="1"/>
        <v>105044</v>
      </c>
      <c r="G20" s="115">
        <f t="shared" si="2"/>
        <v>1868650</v>
      </c>
    </row>
    <row r="21" spans="1:9" ht="14.4" x14ac:dyDescent="0.3">
      <c r="A21" s="29"/>
      <c r="B21" s="35">
        <v>15</v>
      </c>
      <c r="C21" s="96">
        <f t="shared" si="0"/>
        <v>44722</v>
      </c>
      <c r="D21" s="88">
        <v>83085</v>
      </c>
      <c r="E21" s="88">
        <v>15008</v>
      </c>
      <c r="F21" s="36">
        <f t="shared" si="1"/>
        <v>98093</v>
      </c>
      <c r="G21" s="115">
        <f t="shared" si="2"/>
        <v>1966743</v>
      </c>
    </row>
    <row r="22" spans="1:9" ht="14.4" x14ac:dyDescent="0.3">
      <c r="A22" s="29"/>
      <c r="B22" s="37">
        <v>16</v>
      </c>
      <c r="C22" s="96">
        <f t="shared" si="0"/>
        <v>44729</v>
      </c>
      <c r="D22" s="88">
        <v>41873</v>
      </c>
      <c r="E22" s="88">
        <v>12778</v>
      </c>
      <c r="F22" s="36">
        <f t="shared" si="1"/>
        <v>54651</v>
      </c>
      <c r="G22" s="115">
        <f t="shared" si="2"/>
        <v>2021394</v>
      </c>
    </row>
    <row r="23" spans="1:9" ht="14.4" x14ac:dyDescent="0.3">
      <c r="A23" s="29"/>
      <c r="B23" s="37">
        <v>17</v>
      </c>
      <c r="C23" s="96">
        <f t="shared" si="0"/>
        <v>44736</v>
      </c>
      <c r="D23" s="89">
        <v>18645</v>
      </c>
      <c r="E23" s="88">
        <v>17011</v>
      </c>
      <c r="F23" s="36">
        <f t="shared" si="1"/>
        <v>35656</v>
      </c>
      <c r="G23" s="115">
        <f t="shared" si="2"/>
        <v>2057050</v>
      </c>
    </row>
    <row r="24" spans="1:9" ht="15" customHeight="1" x14ac:dyDescent="0.3">
      <c r="A24" s="29"/>
      <c r="B24" s="39">
        <v>18</v>
      </c>
      <c r="C24" s="96">
        <f t="shared" si="0"/>
        <v>44743</v>
      </c>
      <c r="D24" s="53">
        <v>8268</v>
      </c>
      <c r="E24" s="88">
        <v>4620</v>
      </c>
      <c r="F24" s="36">
        <f t="shared" si="1"/>
        <v>12888</v>
      </c>
      <c r="G24" s="115">
        <f t="shared" si="2"/>
        <v>2069938</v>
      </c>
    </row>
    <row r="25" spans="1:9" ht="15" customHeight="1" x14ac:dyDescent="0.3">
      <c r="A25" s="29"/>
      <c r="B25" s="35">
        <v>19</v>
      </c>
      <c r="C25" s="96">
        <f t="shared" si="0"/>
        <v>44750</v>
      </c>
      <c r="D25" s="53">
        <v>9136</v>
      </c>
      <c r="E25" s="88">
        <v>-454</v>
      </c>
      <c r="F25" s="36">
        <f t="shared" si="1"/>
        <v>8682</v>
      </c>
      <c r="G25" s="115">
        <f t="shared" si="2"/>
        <v>2078620</v>
      </c>
    </row>
    <row r="26" spans="1:9" ht="15" customHeight="1" x14ac:dyDescent="0.3">
      <c r="A26" s="29"/>
      <c r="B26" s="37">
        <v>20</v>
      </c>
      <c r="C26" s="96">
        <f t="shared" si="0"/>
        <v>44757</v>
      </c>
      <c r="D26" s="53">
        <v>6706</v>
      </c>
      <c r="E26" s="88">
        <v>-32</v>
      </c>
      <c r="F26" s="36">
        <f t="shared" si="1"/>
        <v>6674</v>
      </c>
      <c r="G26" s="115">
        <f t="shared" si="2"/>
        <v>2085294</v>
      </c>
    </row>
    <row r="27" spans="1:9" ht="15" customHeight="1" x14ac:dyDescent="0.3">
      <c r="A27" s="29"/>
      <c r="B27" s="37">
        <v>21</v>
      </c>
      <c r="C27" s="96">
        <f t="shared" si="0"/>
        <v>44764</v>
      </c>
      <c r="D27" s="53">
        <v>4551</v>
      </c>
      <c r="E27" s="88">
        <v>-199</v>
      </c>
      <c r="F27" s="36">
        <f t="shared" si="1"/>
        <v>4352</v>
      </c>
      <c r="G27" s="115">
        <f t="shared" si="2"/>
        <v>2089646</v>
      </c>
    </row>
    <row r="28" spans="1:9" ht="15" customHeight="1" x14ac:dyDescent="0.3">
      <c r="A28" s="29"/>
      <c r="B28" s="39">
        <v>22</v>
      </c>
      <c r="C28" s="96">
        <f t="shared" si="0"/>
        <v>44771</v>
      </c>
      <c r="D28" s="53">
        <v>6592</v>
      </c>
      <c r="E28" s="88">
        <v>2368</v>
      </c>
      <c r="F28" s="36">
        <f t="shared" si="1"/>
        <v>8960</v>
      </c>
      <c r="G28" s="115">
        <f t="shared" si="2"/>
        <v>2098606</v>
      </c>
      <c r="I28" s="54"/>
    </row>
    <row r="29" spans="1:9" ht="15" customHeight="1" x14ac:dyDescent="0.3">
      <c r="A29" s="29"/>
      <c r="B29" s="35">
        <v>23</v>
      </c>
      <c r="C29" s="96">
        <f t="shared" si="0"/>
        <v>44778</v>
      </c>
      <c r="D29" s="53">
        <v>3684</v>
      </c>
      <c r="E29" s="88">
        <v>584</v>
      </c>
      <c r="F29" s="36">
        <f t="shared" si="1"/>
        <v>4268</v>
      </c>
      <c r="G29" s="115">
        <f t="shared" si="2"/>
        <v>2102874</v>
      </c>
    </row>
    <row r="30" spans="1:9" ht="15" customHeight="1" x14ac:dyDescent="0.3">
      <c r="A30" s="29"/>
      <c r="B30" s="37">
        <v>24</v>
      </c>
      <c r="C30" s="96">
        <f t="shared" si="0"/>
        <v>44785</v>
      </c>
      <c r="D30" s="53">
        <v>2735</v>
      </c>
      <c r="E30" s="88">
        <v>539</v>
      </c>
      <c r="F30" s="36">
        <f t="shared" si="1"/>
        <v>3274</v>
      </c>
      <c r="G30" s="115">
        <f>G29+F30</f>
        <v>2106148</v>
      </c>
    </row>
    <row r="31" spans="1:9" ht="15" customHeight="1" x14ac:dyDescent="0.3">
      <c r="A31" s="29"/>
      <c r="B31" s="37">
        <v>25</v>
      </c>
      <c r="C31" s="96">
        <f t="shared" si="0"/>
        <v>44792</v>
      </c>
      <c r="D31" s="53">
        <v>2381</v>
      </c>
      <c r="E31" s="88">
        <v>536</v>
      </c>
      <c r="F31" s="36">
        <f>D31+E31</f>
        <v>2917</v>
      </c>
      <c r="G31" s="115">
        <f>G30+F31</f>
        <v>2109065</v>
      </c>
    </row>
    <row r="32" spans="1:9" ht="15" customHeight="1" x14ac:dyDescent="0.3">
      <c r="A32" s="29"/>
      <c r="B32" s="39">
        <v>26</v>
      </c>
      <c r="C32" s="96">
        <f t="shared" si="0"/>
        <v>44799</v>
      </c>
      <c r="D32" s="53">
        <v>2401</v>
      </c>
      <c r="E32" s="88">
        <v>3551</v>
      </c>
      <c r="F32" s="36">
        <f>D32+E32</f>
        <v>5952</v>
      </c>
      <c r="G32" s="115">
        <f t="shared" si="2"/>
        <v>2115017</v>
      </c>
    </row>
    <row r="33" spans="1:7" ht="15" customHeight="1" x14ac:dyDescent="0.3">
      <c r="A33" s="29"/>
      <c r="B33" s="35">
        <v>27</v>
      </c>
      <c r="C33" s="96">
        <f t="shared" si="0"/>
        <v>44806</v>
      </c>
      <c r="D33" s="53">
        <v>3467</v>
      </c>
      <c r="E33" s="88">
        <v>1397</v>
      </c>
      <c r="F33" s="36">
        <f>D33+E33</f>
        <v>4864</v>
      </c>
      <c r="G33" s="115">
        <f t="shared" si="2"/>
        <v>2119881</v>
      </c>
    </row>
    <row r="34" spans="1:7" ht="15" customHeight="1" x14ac:dyDescent="0.3">
      <c r="A34" s="29"/>
      <c r="B34" s="37">
        <v>28</v>
      </c>
      <c r="C34" s="96">
        <f t="shared" si="0"/>
        <v>44813</v>
      </c>
      <c r="D34" s="53">
        <v>4417</v>
      </c>
      <c r="E34" s="88">
        <v>564</v>
      </c>
      <c r="F34" s="36">
        <f>D34+E34</f>
        <v>4981</v>
      </c>
      <c r="G34" s="115">
        <f t="shared" si="2"/>
        <v>2124862</v>
      </c>
    </row>
    <row r="35" spans="1:7" ht="16.5" customHeight="1" x14ac:dyDescent="0.3">
      <c r="A35" s="29"/>
      <c r="B35" s="37">
        <v>29</v>
      </c>
      <c r="C35" s="96">
        <f t="shared" si="0"/>
        <v>44820</v>
      </c>
      <c r="D35" s="53">
        <v>2900</v>
      </c>
      <c r="E35" s="88">
        <v>1255</v>
      </c>
      <c r="F35" s="36">
        <f>D35+E35</f>
        <v>4155</v>
      </c>
      <c r="G35" s="115">
        <f t="shared" si="2"/>
        <v>2129017</v>
      </c>
    </row>
    <row r="36" spans="1:7" ht="17.25" customHeight="1" x14ac:dyDescent="0.3">
      <c r="A36" s="29"/>
      <c r="B36" s="39">
        <v>30</v>
      </c>
      <c r="C36" s="96">
        <f t="shared" si="0"/>
        <v>44827</v>
      </c>
      <c r="D36" s="53">
        <v>2726</v>
      </c>
      <c r="E36" s="88">
        <v>213</v>
      </c>
      <c r="F36" s="36">
        <f t="shared" ref="F36:F56" si="3">D36+E36</f>
        <v>2939</v>
      </c>
      <c r="G36" s="115">
        <f t="shared" si="2"/>
        <v>2131956</v>
      </c>
    </row>
    <row r="37" spans="1:7" ht="15" customHeight="1" x14ac:dyDescent="0.3">
      <c r="A37" s="29"/>
      <c r="B37" s="35">
        <v>31</v>
      </c>
      <c r="C37" s="96">
        <f t="shared" si="0"/>
        <v>44834</v>
      </c>
      <c r="D37" s="53">
        <v>3123</v>
      </c>
      <c r="E37" s="88">
        <v>389</v>
      </c>
      <c r="F37" s="36">
        <f t="shared" si="3"/>
        <v>3512</v>
      </c>
      <c r="G37" s="115">
        <f t="shared" si="2"/>
        <v>2135468</v>
      </c>
    </row>
    <row r="38" spans="1:7" ht="15" customHeight="1" x14ac:dyDescent="0.3">
      <c r="A38" s="29"/>
      <c r="B38" s="37">
        <v>32</v>
      </c>
      <c r="C38" s="96">
        <f t="shared" si="0"/>
        <v>44841</v>
      </c>
      <c r="D38" s="49">
        <v>1757</v>
      </c>
      <c r="E38" s="88">
        <v>137</v>
      </c>
      <c r="F38" s="36">
        <f t="shared" si="3"/>
        <v>1894</v>
      </c>
      <c r="G38" s="115">
        <f t="shared" si="2"/>
        <v>2137362</v>
      </c>
    </row>
    <row r="39" spans="1:7" ht="15" customHeight="1" x14ac:dyDescent="0.3">
      <c r="A39" s="29"/>
      <c r="B39" s="37">
        <v>33</v>
      </c>
      <c r="C39" s="96">
        <f t="shared" si="0"/>
        <v>44848</v>
      </c>
      <c r="D39" s="49">
        <v>1930</v>
      </c>
      <c r="E39" s="88">
        <v>218</v>
      </c>
      <c r="F39" s="36">
        <f t="shared" si="3"/>
        <v>2148</v>
      </c>
      <c r="G39" s="115">
        <f t="shared" si="2"/>
        <v>2139510</v>
      </c>
    </row>
    <row r="40" spans="1:7" ht="15" customHeight="1" x14ac:dyDescent="0.3">
      <c r="A40" s="29"/>
      <c r="B40" s="39">
        <v>34</v>
      </c>
      <c r="C40" s="96">
        <f t="shared" si="0"/>
        <v>44855</v>
      </c>
      <c r="D40" s="49">
        <v>1178</v>
      </c>
      <c r="E40" s="88">
        <v>358</v>
      </c>
      <c r="F40" s="36">
        <f t="shared" si="3"/>
        <v>1536</v>
      </c>
      <c r="G40" s="115">
        <f t="shared" si="2"/>
        <v>2141046</v>
      </c>
    </row>
    <row r="41" spans="1:7" ht="15" customHeight="1" x14ac:dyDescent="0.3">
      <c r="A41" s="29"/>
      <c r="B41" s="35">
        <v>35</v>
      </c>
      <c r="C41" s="96">
        <f t="shared" si="0"/>
        <v>44862</v>
      </c>
      <c r="D41" s="53">
        <v>1834</v>
      </c>
      <c r="E41" s="88">
        <v>2448</v>
      </c>
      <c r="F41" s="36">
        <f t="shared" si="3"/>
        <v>4282</v>
      </c>
      <c r="G41" s="115">
        <f t="shared" si="2"/>
        <v>2145328</v>
      </c>
    </row>
    <row r="42" spans="1:7" ht="15" customHeight="1" x14ac:dyDescent="0.3">
      <c r="A42" s="29"/>
      <c r="B42" s="37">
        <v>36</v>
      </c>
      <c r="C42" s="96">
        <f t="shared" si="0"/>
        <v>44869</v>
      </c>
      <c r="D42" s="53">
        <v>1224</v>
      </c>
      <c r="E42" s="88">
        <v>1377</v>
      </c>
      <c r="F42" s="36">
        <f t="shared" si="3"/>
        <v>2601</v>
      </c>
      <c r="G42" s="115">
        <f t="shared" si="2"/>
        <v>2147929</v>
      </c>
    </row>
    <row r="43" spans="1:7" ht="15" customHeight="1" x14ac:dyDescent="0.3">
      <c r="A43" s="29"/>
      <c r="B43" s="37">
        <v>37</v>
      </c>
      <c r="C43" s="96">
        <f t="shared" si="0"/>
        <v>44876</v>
      </c>
      <c r="D43" s="53">
        <v>3280</v>
      </c>
      <c r="E43" s="88">
        <v>-1610</v>
      </c>
      <c r="F43" s="36">
        <f t="shared" si="3"/>
        <v>1670</v>
      </c>
      <c r="G43" s="115">
        <f t="shared" si="2"/>
        <v>2149599</v>
      </c>
    </row>
    <row r="44" spans="1:7" ht="15" customHeight="1" x14ac:dyDescent="0.3">
      <c r="A44" s="29"/>
      <c r="B44" s="39">
        <v>38</v>
      </c>
      <c r="C44" s="96">
        <f t="shared" si="0"/>
        <v>44883</v>
      </c>
      <c r="D44" s="53">
        <v>876</v>
      </c>
      <c r="E44" s="88">
        <v>655</v>
      </c>
      <c r="F44" s="36">
        <f>D44+E44</f>
        <v>1531</v>
      </c>
      <c r="G44" s="115">
        <f t="shared" si="2"/>
        <v>2151130</v>
      </c>
    </row>
    <row r="45" spans="1:7" ht="15" customHeight="1" x14ac:dyDescent="0.3">
      <c r="A45" s="29"/>
      <c r="B45" s="35">
        <v>39</v>
      </c>
      <c r="C45" s="96">
        <f t="shared" si="0"/>
        <v>44890</v>
      </c>
      <c r="D45" s="53">
        <v>374</v>
      </c>
      <c r="E45" s="88">
        <v>1138</v>
      </c>
      <c r="F45" s="36">
        <f t="shared" si="3"/>
        <v>1512</v>
      </c>
      <c r="G45" s="115">
        <f t="shared" si="2"/>
        <v>2152642</v>
      </c>
    </row>
    <row r="46" spans="1:7" ht="15" customHeight="1" x14ac:dyDescent="0.3">
      <c r="A46" s="29"/>
      <c r="B46" s="37">
        <v>40</v>
      </c>
      <c r="C46" s="96">
        <f t="shared" si="0"/>
        <v>44897</v>
      </c>
      <c r="D46" s="53">
        <v>1060</v>
      </c>
      <c r="E46" s="88">
        <v>-97</v>
      </c>
      <c r="F46" s="36">
        <f t="shared" si="3"/>
        <v>963</v>
      </c>
      <c r="G46" s="115">
        <f t="shared" si="2"/>
        <v>2153605</v>
      </c>
    </row>
    <row r="47" spans="1:7" ht="15" customHeight="1" x14ac:dyDescent="0.3">
      <c r="A47" s="29"/>
      <c r="B47" s="37">
        <v>41</v>
      </c>
      <c r="C47" s="96">
        <f t="shared" si="0"/>
        <v>44904</v>
      </c>
      <c r="D47" s="53">
        <v>1177</v>
      </c>
      <c r="E47" s="88">
        <v>598</v>
      </c>
      <c r="F47" s="36">
        <f t="shared" si="3"/>
        <v>1775</v>
      </c>
      <c r="G47" s="115">
        <f t="shared" si="2"/>
        <v>2155380</v>
      </c>
    </row>
    <row r="48" spans="1:7" ht="15" customHeight="1" x14ac:dyDescent="0.3">
      <c r="A48" s="29"/>
      <c r="B48" s="39">
        <v>42</v>
      </c>
      <c r="C48" s="96">
        <f t="shared" si="0"/>
        <v>44911</v>
      </c>
      <c r="D48" s="53">
        <v>1674</v>
      </c>
      <c r="E48" s="88">
        <v>1188</v>
      </c>
      <c r="F48" s="36">
        <f t="shared" si="3"/>
        <v>2862</v>
      </c>
      <c r="G48" s="115">
        <f t="shared" si="2"/>
        <v>2158242</v>
      </c>
    </row>
    <row r="49" spans="1:8" ht="14.4" x14ac:dyDescent="0.3">
      <c r="A49" s="29"/>
      <c r="B49" s="35">
        <v>43</v>
      </c>
      <c r="C49" s="96">
        <f t="shared" si="0"/>
        <v>44918</v>
      </c>
      <c r="D49" s="53">
        <v>1708</v>
      </c>
      <c r="E49" s="88">
        <v>1008</v>
      </c>
      <c r="F49" s="36">
        <f t="shared" si="3"/>
        <v>2716</v>
      </c>
      <c r="G49" s="115">
        <f t="shared" si="2"/>
        <v>2160958</v>
      </c>
    </row>
    <row r="50" spans="1:8" ht="15" customHeight="1" x14ac:dyDescent="0.3">
      <c r="A50" s="29"/>
      <c r="B50" s="37">
        <v>44</v>
      </c>
      <c r="C50" s="96">
        <f t="shared" si="0"/>
        <v>44925</v>
      </c>
      <c r="D50" s="53">
        <v>246</v>
      </c>
      <c r="E50" s="88">
        <v>919</v>
      </c>
      <c r="F50" s="36">
        <f t="shared" si="3"/>
        <v>1165</v>
      </c>
      <c r="G50" s="115">
        <f t="shared" si="2"/>
        <v>2162123</v>
      </c>
    </row>
    <row r="51" spans="1:8" ht="15" customHeight="1" x14ac:dyDescent="0.3">
      <c r="A51" s="29"/>
      <c r="B51" s="37">
        <v>45</v>
      </c>
      <c r="C51" s="96">
        <f t="shared" si="0"/>
        <v>44932</v>
      </c>
      <c r="D51" s="53">
        <v>871</v>
      </c>
      <c r="E51" s="88">
        <v>641</v>
      </c>
      <c r="F51" s="36">
        <f t="shared" si="3"/>
        <v>1512</v>
      </c>
      <c r="G51" s="115">
        <f t="shared" si="2"/>
        <v>2163635</v>
      </c>
    </row>
    <row r="52" spans="1:8" ht="15" customHeight="1" x14ac:dyDescent="0.3">
      <c r="A52" s="29"/>
      <c r="B52" s="39">
        <v>46</v>
      </c>
      <c r="C52" s="96">
        <f t="shared" si="0"/>
        <v>44939</v>
      </c>
      <c r="D52" s="53">
        <v>2962</v>
      </c>
      <c r="E52" s="88">
        <v>462</v>
      </c>
      <c r="F52" s="36">
        <f t="shared" si="3"/>
        <v>3424</v>
      </c>
      <c r="G52" s="115">
        <f t="shared" si="2"/>
        <v>2167059</v>
      </c>
    </row>
    <row r="53" spans="1:8" ht="15" customHeight="1" x14ac:dyDescent="0.3">
      <c r="A53" s="29"/>
      <c r="B53" s="35">
        <v>47</v>
      </c>
      <c r="C53" s="96">
        <f t="shared" si="0"/>
        <v>44946</v>
      </c>
      <c r="D53" s="53">
        <v>4306</v>
      </c>
      <c r="E53" s="88">
        <v>-539</v>
      </c>
      <c r="F53" s="36">
        <f t="shared" si="3"/>
        <v>3767</v>
      </c>
      <c r="G53" s="115">
        <f t="shared" si="2"/>
        <v>2170826</v>
      </c>
    </row>
    <row r="54" spans="1:8" ht="15" customHeight="1" x14ac:dyDescent="0.3">
      <c r="A54" s="29"/>
      <c r="B54" s="37">
        <v>48</v>
      </c>
      <c r="C54" s="96">
        <f t="shared" si="0"/>
        <v>44953</v>
      </c>
      <c r="D54" s="53">
        <v>4264</v>
      </c>
      <c r="E54" s="88">
        <v>1195</v>
      </c>
      <c r="F54" s="36">
        <f t="shared" si="3"/>
        <v>5459</v>
      </c>
      <c r="G54" s="115">
        <f t="shared" si="2"/>
        <v>2176285</v>
      </c>
    </row>
    <row r="55" spans="1:8" s="1" customFormat="1" ht="15" customHeight="1" x14ac:dyDescent="0.3">
      <c r="A55" s="32"/>
      <c r="B55" s="37">
        <v>49</v>
      </c>
      <c r="C55" s="96">
        <f t="shared" si="0"/>
        <v>44960</v>
      </c>
      <c r="D55" s="53">
        <v>3057</v>
      </c>
      <c r="E55" s="88">
        <v>-169</v>
      </c>
      <c r="F55" s="36">
        <f t="shared" si="3"/>
        <v>2888</v>
      </c>
      <c r="G55" s="115">
        <f t="shared" si="2"/>
        <v>2179173</v>
      </c>
      <c r="H55" s="2"/>
    </row>
    <row r="56" spans="1:8" ht="15" customHeight="1" x14ac:dyDescent="0.3">
      <c r="A56" s="29"/>
      <c r="B56" s="39">
        <v>50</v>
      </c>
      <c r="C56" s="96">
        <f t="shared" si="0"/>
        <v>44967</v>
      </c>
      <c r="D56" s="53">
        <v>2466</v>
      </c>
      <c r="E56" s="88">
        <v>0</v>
      </c>
      <c r="F56" s="36">
        <f t="shared" si="3"/>
        <v>2466</v>
      </c>
      <c r="G56" s="115">
        <f t="shared" si="2"/>
        <v>2181639</v>
      </c>
    </row>
    <row r="57" spans="1:8" ht="15" customHeight="1" x14ac:dyDescent="0.3">
      <c r="A57" s="29"/>
      <c r="B57" s="35">
        <v>51</v>
      </c>
      <c r="C57" s="96">
        <f t="shared" si="0"/>
        <v>44974</v>
      </c>
      <c r="D57" s="53">
        <v>1355</v>
      </c>
      <c r="E57" s="88">
        <v>13</v>
      </c>
      <c r="F57" s="36">
        <f>D57+E57</f>
        <v>1368</v>
      </c>
      <c r="G57" s="115">
        <f t="shared" si="2"/>
        <v>2183007</v>
      </c>
    </row>
    <row r="58" spans="1:8" ht="15" customHeight="1" x14ac:dyDescent="0.3">
      <c r="A58" s="29"/>
      <c r="B58" s="37">
        <v>52</v>
      </c>
      <c r="C58" s="96">
        <f t="shared" si="0"/>
        <v>44981</v>
      </c>
      <c r="D58" s="53">
        <v>2496</v>
      </c>
      <c r="E58" s="88">
        <v>0</v>
      </c>
      <c r="F58" s="36">
        <f>D58+E58</f>
        <v>2496</v>
      </c>
      <c r="G58" s="115">
        <f t="shared" si="2"/>
        <v>2185503</v>
      </c>
    </row>
    <row r="59" spans="1:8" ht="14.4" x14ac:dyDescent="0.3">
      <c r="A59" s="29"/>
      <c r="B59" s="37">
        <v>53</v>
      </c>
      <c r="C59" s="96"/>
      <c r="D59" s="53"/>
      <c r="E59" s="88"/>
      <c r="F59" s="36">
        <f>D59+E59</f>
        <v>0</v>
      </c>
      <c r="G59" s="115">
        <f t="shared" si="2"/>
        <v>2185503</v>
      </c>
    </row>
    <row r="60" spans="1:8" ht="13.8" x14ac:dyDescent="0.25">
      <c r="A60" s="29"/>
      <c r="B60" s="29"/>
      <c r="C60" s="93"/>
      <c r="D60" s="55"/>
      <c r="E60" s="41"/>
      <c r="F60" s="42"/>
      <c r="G60" s="43"/>
    </row>
    <row r="61" spans="1:8" ht="13.8" x14ac:dyDescent="0.25">
      <c r="A61" s="29"/>
      <c r="B61" s="29"/>
      <c r="C61" s="93"/>
      <c r="D61" s="55"/>
      <c r="E61" s="41"/>
      <c r="F61" s="42"/>
      <c r="G61" s="43"/>
    </row>
    <row r="62" spans="1:8" ht="13.8" x14ac:dyDescent="0.25">
      <c r="A62" s="29"/>
      <c r="B62" s="29"/>
      <c r="C62" s="93"/>
      <c r="D62" s="55"/>
      <c r="E62" s="41"/>
      <c r="F62" s="42"/>
      <c r="G62" s="43"/>
    </row>
    <row r="63" spans="1:8" ht="13.8" x14ac:dyDescent="0.25">
      <c r="A63" s="29"/>
      <c r="B63" s="29"/>
      <c r="C63" s="93"/>
      <c r="D63" s="55"/>
      <c r="E63" s="41"/>
      <c r="F63" s="42"/>
      <c r="G63" s="43"/>
    </row>
    <row r="64" spans="1:8" ht="13.8" x14ac:dyDescent="0.25">
      <c r="A64" s="29"/>
      <c r="B64" s="29"/>
      <c r="C64" s="93"/>
      <c r="D64" s="55"/>
      <c r="E64" s="41"/>
      <c r="F64" s="42"/>
      <c r="G64" s="43"/>
    </row>
    <row r="65" spans="4:7" x14ac:dyDescent="0.2">
      <c r="D65" s="56"/>
      <c r="E65" s="5"/>
      <c r="F65" s="8"/>
      <c r="G65" s="6"/>
    </row>
    <row r="66" spans="4:7" x14ac:dyDescent="0.2">
      <c r="D66" s="56"/>
      <c r="E66" s="5"/>
      <c r="F66" s="8"/>
      <c r="G66" s="6"/>
    </row>
    <row r="67" spans="4:7" x14ac:dyDescent="0.2">
      <c r="D67" s="56"/>
      <c r="E67" s="5"/>
      <c r="F67" s="8"/>
      <c r="G67" s="6"/>
    </row>
    <row r="68" spans="4:7" x14ac:dyDescent="0.2">
      <c r="D68" s="56"/>
      <c r="E68" s="5"/>
      <c r="F68" s="8"/>
      <c r="G68" s="6"/>
    </row>
    <row r="69" spans="4:7" x14ac:dyDescent="0.2">
      <c r="D69" s="56"/>
      <c r="E69" s="5"/>
      <c r="F69" s="8"/>
      <c r="G69" s="6"/>
    </row>
    <row r="70" spans="4:7" x14ac:dyDescent="0.2">
      <c r="D70" s="56"/>
      <c r="E70" s="5"/>
      <c r="F70" s="8"/>
      <c r="G70" s="6"/>
    </row>
    <row r="71" spans="4:7" x14ac:dyDescent="0.2">
      <c r="D71" s="56"/>
      <c r="E71" s="5"/>
      <c r="F71" s="8"/>
      <c r="G71" s="6"/>
    </row>
    <row r="72" spans="4:7" x14ac:dyDescent="0.2">
      <c r="D72" s="56"/>
      <c r="E72" s="5"/>
      <c r="F72" s="8"/>
      <c r="G72" s="6"/>
    </row>
    <row r="73" spans="4:7" x14ac:dyDescent="0.2">
      <c r="D73" s="56"/>
      <c r="E73" s="5"/>
      <c r="F73" s="8"/>
      <c r="G73" s="6"/>
    </row>
    <row r="74" spans="4:7" x14ac:dyDescent="0.2">
      <c r="D74" s="56"/>
      <c r="E74" s="5"/>
      <c r="F74" s="8"/>
      <c r="G74" s="6"/>
    </row>
    <row r="75" spans="4:7" x14ac:dyDescent="0.2">
      <c r="D75" s="56"/>
      <c r="E75" s="5"/>
      <c r="F75" s="8"/>
      <c r="G75" s="6"/>
    </row>
    <row r="76" spans="4:7" x14ac:dyDescent="0.2">
      <c r="D76" s="56"/>
      <c r="E76" s="5"/>
      <c r="F76" s="8"/>
      <c r="G76" s="6"/>
    </row>
    <row r="77" spans="4:7" x14ac:dyDescent="0.2">
      <c r="D77" s="56"/>
      <c r="E77" s="5"/>
      <c r="F77" s="8"/>
      <c r="G77" s="6"/>
    </row>
    <row r="78" spans="4:7" x14ac:dyDescent="0.2">
      <c r="D78" s="56"/>
      <c r="E78" s="5"/>
      <c r="F78" s="8"/>
      <c r="G78" s="6"/>
    </row>
    <row r="79" spans="4:7" x14ac:dyDescent="0.2">
      <c r="D79" s="56"/>
      <c r="E79" s="5"/>
      <c r="F79" s="8"/>
      <c r="G79" s="6"/>
    </row>
    <row r="80" spans="4:7" x14ac:dyDescent="0.2">
      <c r="D80" s="56"/>
      <c r="E80" s="5"/>
      <c r="F80" s="8"/>
      <c r="G80" s="6"/>
    </row>
    <row r="81" spans="4:7" x14ac:dyDescent="0.2">
      <c r="D81" s="56"/>
      <c r="E81" s="5"/>
      <c r="F81" s="8"/>
      <c r="G81" s="6"/>
    </row>
    <row r="82" spans="4:7" x14ac:dyDescent="0.2">
      <c r="D82" s="56"/>
      <c r="E82" s="5"/>
      <c r="F82" s="8"/>
      <c r="G82" s="6"/>
    </row>
    <row r="83" spans="4:7" x14ac:dyDescent="0.2">
      <c r="D83" s="56"/>
      <c r="E83" s="5"/>
      <c r="F83" s="8"/>
      <c r="G83" s="6"/>
    </row>
    <row r="84" spans="4:7" x14ac:dyDescent="0.2">
      <c r="D84" s="56"/>
      <c r="E84" s="5"/>
      <c r="F84" s="8"/>
      <c r="G84" s="6"/>
    </row>
    <row r="85" spans="4:7" x14ac:dyDescent="0.2">
      <c r="D85" s="56"/>
      <c r="E85" s="5"/>
      <c r="F85" s="8"/>
      <c r="G85" s="6"/>
    </row>
    <row r="86" spans="4:7" x14ac:dyDescent="0.2">
      <c r="D86" s="56"/>
      <c r="E86" s="5"/>
      <c r="F86" s="8"/>
      <c r="G86" s="6"/>
    </row>
    <row r="87" spans="4:7" x14ac:dyDescent="0.2">
      <c r="D87" s="56"/>
      <c r="E87" s="5"/>
      <c r="F87" s="8"/>
      <c r="G87" s="6"/>
    </row>
    <row r="88" spans="4:7" x14ac:dyDescent="0.2">
      <c r="D88" s="56"/>
      <c r="E88" s="5"/>
      <c r="F88" s="8"/>
      <c r="G88" s="6"/>
    </row>
    <row r="89" spans="4:7" x14ac:dyDescent="0.2">
      <c r="D89" s="56"/>
      <c r="E89" s="5"/>
      <c r="F89" s="8"/>
      <c r="G89" s="6"/>
    </row>
    <row r="90" spans="4:7" x14ac:dyDescent="0.2">
      <c r="D90" s="56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abSelected="1" zoomScale="114" zoomScaleNormal="172" workbookViewId="0">
      <selection activeCell="H12" sqref="H1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97" bestFit="1" customWidth="1"/>
    <col min="4" max="4" width="13.33203125" style="54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9"/>
      <c r="B1" s="29"/>
      <c r="C1" s="93"/>
      <c r="D1" s="51"/>
      <c r="E1" s="29"/>
      <c r="F1" s="30"/>
      <c r="G1" s="31"/>
    </row>
    <row r="2" spans="1:8" ht="24" customHeight="1" thickBot="1" x14ac:dyDescent="0.3">
      <c r="A2" s="29"/>
      <c r="B2" s="140" t="s">
        <v>46</v>
      </c>
      <c r="C2" s="140"/>
      <c r="D2" s="140"/>
      <c r="E2" s="140"/>
      <c r="F2" s="140"/>
      <c r="G2" s="140"/>
    </row>
    <row r="3" spans="1:8" s="3" customFormat="1" ht="18.600000000000001" thickTop="1" thickBot="1" x14ac:dyDescent="0.35">
      <c r="A3" s="32"/>
      <c r="B3" s="33"/>
      <c r="C3" s="94"/>
      <c r="D3" s="139" t="s">
        <v>45</v>
      </c>
      <c r="E3" s="139"/>
      <c r="F3" s="139"/>
      <c r="G3" s="139"/>
    </row>
    <row r="4" spans="1:8" s="1" customFormat="1" ht="15" thickBot="1" x14ac:dyDescent="0.3">
      <c r="A4" s="32"/>
      <c r="B4" s="34" t="s">
        <v>13</v>
      </c>
      <c r="C4" s="95" t="s">
        <v>0</v>
      </c>
      <c r="D4" s="52" t="s">
        <v>2</v>
      </c>
      <c r="E4" s="34" t="s">
        <v>1</v>
      </c>
      <c r="F4" s="34" t="s">
        <v>8</v>
      </c>
      <c r="G4" s="34" t="s">
        <v>3</v>
      </c>
    </row>
    <row r="5" spans="1:8" s="1" customFormat="1" ht="15" thickBot="1" x14ac:dyDescent="0.3">
      <c r="A5" s="32"/>
      <c r="B5" s="34" t="s">
        <v>12</v>
      </c>
      <c r="C5" s="95" t="s">
        <v>4</v>
      </c>
      <c r="D5" s="52" t="s">
        <v>5</v>
      </c>
      <c r="E5" s="34" t="s">
        <v>6</v>
      </c>
      <c r="F5" s="34" t="s">
        <v>9</v>
      </c>
      <c r="G5" s="34" t="s">
        <v>7</v>
      </c>
    </row>
    <row r="6" spans="1:8" ht="20.25" customHeight="1" thickBot="1" x14ac:dyDescent="0.35">
      <c r="A6" s="29"/>
      <c r="B6" s="141" t="s">
        <v>48</v>
      </c>
      <c r="C6" s="142"/>
      <c r="D6" s="142"/>
      <c r="E6" s="142"/>
      <c r="F6" s="142"/>
      <c r="G6" s="142"/>
    </row>
    <row r="7" spans="1:8" ht="14.4" x14ac:dyDescent="0.3">
      <c r="A7" s="29"/>
      <c r="B7" s="37">
        <v>1</v>
      </c>
      <c r="C7" s="96">
        <v>44988</v>
      </c>
      <c r="D7" s="88">
        <v>578</v>
      </c>
      <c r="E7" s="88">
        <v>589</v>
      </c>
      <c r="F7" s="36">
        <f>D7+E7</f>
        <v>1167</v>
      </c>
      <c r="G7" s="38">
        <f>F7</f>
        <v>1167</v>
      </c>
    </row>
    <row r="8" spans="1:8" ht="14.4" x14ac:dyDescent="0.3">
      <c r="A8" s="29"/>
      <c r="B8" s="39">
        <v>2</v>
      </c>
      <c r="C8" s="96">
        <f t="shared" ref="C8:C58" si="0">C7+7</f>
        <v>44995</v>
      </c>
      <c r="D8" s="88">
        <v>1998</v>
      </c>
      <c r="E8" s="88">
        <v>1003</v>
      </c>
      <c r="F8" s="36">
        <f t="shared" ref="F8:F30" si="1">D8+E8</f>
        <v>3001</v>
      </c>
      <c r="G8" s="115">
        <f t="shared" ref="G8:G59" si="2">G7+F8</f>
        <v>4168</v>
      </c>
    </row>
    <row r="9" spans="1:8" ht="14.4" x14ac:dyDescent="0.3">
      <c r="A9" s="29"/>
      <c r="B9" s="35">
        <v>3</v>
      </c>
      <c r="C9" s="96">
        <f t="shared" si="0"/>
        <v>45002</v>
      </c>
      <c r="D9" s="88">
        <v>3948</v>
      </c>
      <c r="E9" s="88">
        <v>3544</v>
      </c>
      <c r="F9" s="36">
        <f t="shared" si="1"/>
        <v>7492</v>
      </c>
      <c r="G9" s="115">
        <f t="shared" si="2"/>
        <v>11660</v>
      </c>
    </row>
    <row r="10" spans="1:8" ht="14.4" x14ac:dyDescent="0.3">
      <c r="A10" s="29"/>
      <c r="B10" s="37">
        <v>4</v>
      </c>
      <c r="C10" s="96">
        <f t="shared" si="0"/>
        <v>45009</v>
      </c>
      <c r="D10" s="88">
        <v>12191</v>
      </c>
      <c r="E10" s="88">
        <v>6075</v>
      </c>
      <c r="F10" s="36">
        <f t="shared" si="1"/>
        <v>18266</v>
      </c>
      <c r="G10" s="115">
        <f t="shared" si="2"/>
        <v>29926</v>
      </c>
      <c r="H10" s="92"/>
    </row>
    <row r="11" spans="1:8" ht="14.4" x14ac:dyDescent="0.3">
      <c r="A11" s="29"/>
      <c r="B11" s="37">
        <v>5</v>
      </c>
      <c r="C11" s="96">
        <f t="shared" si="0"/>
        <v>45016</v>
      </c>
      <c r="D11" s="88">
        <v>27001</v>
      </c>
      <c r="E11" s="88">
        <v>6779</v>
      </c>
      <c r="F11" s="36">
        <f t="shared" si="1"/>
        <v>33780</v>
      </c>
      <c r="G11" s="115">
        <f t="shared" si="2"/>
        <v>63706</v>
      </c>
    </row>
    <row r="12" spans="1:8" ht="14.4" x14ac:dyDescent="0.3">
      <c r="A12" s="29"/>
      <c r="B12" s="39">
        <v>6</v>
      </c>
      <c r="C12" s="96">
        <f t="shared" si="0"/>
        <v>45023</v>
      </c>
      <c r="D12" s="88">
        <v>60046</v>
      </c>
      <c r="E12" s="88">
        <v>3565</v>
      </c>
      <c r="F12" s="36">
        <f t="shared" si="1"/>
        <v>63611</v>
      </c>
      <c r="G12" s="115">
        <f t="shared" si="2"/>
        <v>127317</v>
      </c>
    </row>
    <row r="13" spans="1:8" ht="14.4" x14ac:dyDescent="0.3">
      <c r="A13" s="29"/>
      <c r="B13" s="35">
        <v>7</v>
      </c>
      <c r="C13" s="96">
        <f t="shared" si="0"/>
        <v>45030</v>
      </c>
      <c r="D13" s="88">
        <v>193227</v>
      </c>
      <c r="E13" s="88">
        <v>4007</v>
      </c>
      <c r="F13" s="36">
        <f t="shared" si="1"/>
        <v>197234</v>
      </c>
      <c r="G13" s="115">
        <f t="shared" si="2"/>
        <v>324551</v>
      </c>
    </row>
    <row r="14" spans="1:8" ht="14.4" x14ac:dyDescent="0.3">
      <c r="A14" s="29"/>
      <c r="B14" s="37">
        <v>8</v>
      </c>
      <c r="C14" s="96">
        <f t="shared" si="0"/>
        <v>45037</v>
      </c>
      <c r="D14" s="88">
        <v>481551</v>
      </c>
      <c r="E14" s="88">
        <v>20758</v>
      </c>
      <c r="F14" s="36">
        <f t="shared" si="1"/>
        <v>502309</v>
      </c>
      <c r="G14" s="115">
        <f t="shared" si="2"/>
        <v>826860</v>
      </c>
    </row>
    <row r="15" spans="1:8" ht="13.5" customHeight="1" x14ac:dyDescent="0.3">
      <c r="A15" s="29"/>
      <c r="B15" s="37">
        <v>9</v>
      </c>
      <c r="C15" s="96">
        <f t="shared" si="0"/>
        <v>45044</v>
      </c>
      <c r="D15" s="88">
        <v>553921</v>
      </c>
      <c r="E15" s="88">
        <v>25723</v>
      </c>
      <c r="F15" s="36">
        <f t="shared" si="1"/>
        <v>579644</v>
      </c>
      <c r="G15" s="115">
        <f t="shared" si="2"/>
        <v>1406504</v>
      </c>
    </row>
    <row r="16" spans="1:8" ht="14.4" x14ac:dyDescent="0.3">
      <c r="A16" s="29"/>
      <c r="B16" s="39">
        <v>10</v>
      </c>
      <c r="C16" s="96">
        <f t="shared" si="0"/>
        <v>45051</v>
      </c>
      <c r="D16" s="88">
        <v>351276</v>
      </c>
      <c r="E16" s="88">
        <v>10468</v>
      </c>
      <c r="F16" s="36">
        <f t="shared" si="1"/>
        <v>361744</v>
      </c>
      <c r="G16" s="115">
        <f t="shared" si="2"/>
        <v>1768248</v>
      </c>
    </row>
    <row r="17" spans="1:9" ht="14.4" x14ac:dyDescent="0.3">
      <c r="A17" s="29"/>
      <c r="B17" s="35">
        <v>11</v>
      </c>
      <c r="C17" s="96">
        <f t="shared" si="0"/>
        <v>45058</v>
      </c>
      <c r="D17" s="88">
        <v>170907</v>
      </c>
      <c r="E17" s="88">
        <v>3019</v>
      </c>
      <c r="F17" s="36">
        <f t="shared" si="1"/>
        <v>173926</v>
      </c>
      <c r="G17" s="115">
        <f t="shared" si="2"/>
        <v>1942174</v>
      </c>
    </row>
    <row r="18" spans="1:9" ht="14.4" x14ac:dyDescent="0.3">
      <c r="A18" s="29"/>
      <c r="B18" s="37">
        <v>12</v>
      </c>
      <c r="C18" s="96">
        <f t="shared" si="0"/>
        <v>45065</v>
      </c>
      <c r="D18" s="88">
        <v>159706</v>
      </c>
      <c r="E18" s="88">
        <v>20953</v>
      </c>
      <c r="F18" s="36">
        <f t="shared" si="1"/>
        <v>180659</v>
      </c>
      <c r="G18" s="115">
        <f t="shared" si="2"/>
        <v>2122833</v>
      </c>
    </row>
    <row r="19" spans="1:9" ht="14.4" x14ac:dyDescent="0.3">
      <c r="A19" s="29"/>
      <c r="B19" s="37">
        <v>13</v>
      </c>
      <c r="C19" s="96">
        <f t="shared" si="0"/>
        <v>45072</v>
      </c>
      <c r="D19" s="88">
        <v>233386</v>
      </c>
      <c r="E19" s="88">
        <v>15836</v>
      </c>
      <c r="F19" s="36">
        <f t="shared" si="1"/>
        <v>249222</v>
      </c>
      <c r="G19" s="115">
        <f t="shared" si="2"/>
        <v>2372055</v>
      </c>
    </row>
    <row r="20" spans="1:9" ht="14.4" x14ac:dyDescent="0.3">
      <c r="A20" s="29"/>
      <c r="B20" s="39">
        <v>14</v>
      </c>
      <c r="C20" s="96">
        <f t="shared" si="0"/>
        <v>45079</v>
      </c>
      <c r="D20" s="88">
        <v>88279</v>
      </c>
      <c r="E20" s="88">
        <v>2271</v>
      </c>
      <c r="F20" s="36">
        <f t="shared" si="1"/>
        <v>90550</v>
      </c>
      <c r="G20" s="115">
        <f t="shared" si="2"/>
        <v>2462605</v>
      </c>
    </row>
    <row r="21" spans="1:9" ht="14.4" x14ac:dyDescent="0.3">
      <c r="A21" s="29"/>
      <c r="B21" s="35">
        <v>15</v>
      </c>
      <c r="C21" s="96">
        <f t="shared" si="0"/>
        <v>45086</v>
      </c>
      <c r="D21" s="88">
        <v>62311</v>
      </c>
      <c r="E21" s="88">
        <v>-1435</v>
      </c>
      <c r="F21" s="36">
        <f t="shared" si="1"/>
        <v>60876</v>
      </c>
      <c r="G21" s="115">
        <f t="shared" si="2"/>
        <v>2523481</v>
      </c>
    </row>
    <row r="22" spans="1:9" ht="14.4" x14ac:dyDescent="0.3">
      <c r="A22" s="29"/>
      <c r="B22" s="37">
        <v>16</v>
      </c>
      <c r="C22" s="96">
        <f t="shared" si="0"/>
        <v>45093</v>
      </c>
      <c r="D22" s="88">
        <v>29736</v>
      </c>
      <c r="E22" s="88">
        <v>3057</v>
      </c>
      <c r="F22" s="36">
        <f t="shared" si="1"/>
        <v>32793</v>
      </c>
      <c r="G22" s="115">
        <f t="shared" si="2"/>
        <v>2556274</v>
      </c>
    </row>
    <row r="23" spans="1:9" ht="14.4" x14ac:dyDescent="0.3">
      <c r="A23" s="29"/>
      <c r="B23" s="37">
        <v>17</v>
      </c>
      <c r="C23" s="96">
        <f t="shared" si="0"/>
        <v>45100</v>
      </c>
      <c r="D23" s="88">
        <v>18877</v>
      </c>
      <c r="E23" s="88">
        <v>8</v>
      </c>
      <c r="F23" s="36">
        <f t="shared" si="1"/>
        <v>18885</v>
      </c>
      <c r="G23" s="115">
        <f t="shared" si="2"/>
        <v>2575159</v>
      </c>
    </row>
    <row r="24" spans="1:9" ht="15" customHeight="1" x14ac:dyDescent="0.3">
      <c r="A24" s="29"/>
      <c r="B24" s="39">
        <v>18</v>
      </c>
      <c r="C24" s="96">
        <f t="shared" si="0"/>
        <v>45107</v>
      </c>
      <c r="D24" s="88">
        <v>11264</v>
      </c>
      <c r="E24" s="88">
        <v>778</v>
      </c>
      <c r="F24" s="36">
        <f t="shared" si="1"/>
        <v>12042</v>
      </c>
      <c r="G24" s="115">
        <f t="shared" si="2"/>
        <v>2587201</v>
      </c>
    </row>
    <row r="25" spans="1:9" ht="15" customHeight="1" x14ac:dyDescent="0.3">
      <c r="A25" s="29"/>
      <c r="B25" s="35">
        <v>19</v>
      </c>
      <c r="C25" s="96">
        <f t="shared" si="0"/>
        <v>45114</v>
      </c>
      <c r="D25" s="88">
        <v>11459</v>
      </c>
      <c r="E25" s="88">
        <v>-2115</v>
      </c>
      <c r="F25" s="36">
        <f t="shared" si="1"/>
        <v>9344</v>
      </c>
      <c r="G25" s="115">
        <f t="shared" si="2"/>
        <v>2596545</v>
      </c>
    </row>
    <row r="26" spans="1:9" ht="15" customHeight="1" x14ac:dyDescent="0.3">
      <c r="A26" s="29"/>
      <c r="B26" s="37">
        <v>20</v>
      </c>
      <c r="C26" s="96">
        <f t="shared" si="0"/>
        <v>45121</v>
      </c>
      <c r="D26" s="88">
        <v>7959</v>
      </c>
      <c r="E26" s="88">
        <v>-541</v>
      </c>
      <c r="F26" s="36">
        <f t="shared" si="1"/>
        <v>7418</v>
      </c>
      <c r="G26" s="115">
        <f t="shared" si="2"/>
        <v>2603963</v>
      </c>
    </row>
    <row r="27" spans="1:9" ht="15" customHeight="1" x14ac:dyDescent="0.3">
      <c r="A27" s="29"/>
      <c r="B27" s="37">
        <v>21</v>
      </c>
      <c r="C27" s="96">
        <f t="shared" si="0"/>
        <v>45128</v>
      </c>
      <c r="D27" s="88">
        <v>7252</v>
      </c>
      <c r="E27" s="88">
        <v>-2410</v>
      </c>
      <c r="F27" s="36">
        <f t="shared" si="1"/>
        <v>4842</v>
      </c>
      <c r="G27" s="115">
        <f t="shared" si="2"/>
        <v>2608805</v>
      </c>
    </row>
    <row r="28" spans="1:9" ht="15" customHeight="1" x14ac:dyDescent="0.3">
      <c r="A28" s="29"/>
      <c r="B28" s="39">
        <v>22</v>
      </c>
      <c r="C28" s="96">
        <f t="shared" si="0"/>
        <v>45135</v>
      </c>
      <c r="D28" s="88">
        <v>6366</v>
      </c>
      <c r="E28" s="88">
        <v>-880</v>
      </c>
      <c r="F28" s="36">
        <f t="shared" si="1"/>
        <v>5486</v>
      </c>
      <c r="G28" s="115">
        <f t="shared" si="2"/>
        <v>2614291</v>
      </c>
      <c r="I28" s="54"/>
    </row>
    <row r="29" spans="1:9" ht="15" customHeight="1" x14ac:dyDescent="0.3">
      <c r="A29" s="29"/>
      <c r="B29" s="35">
        <v>23</v>
      </c>
      <c r="C29" s="96">
        <f t="shared" si="0"/>
        <v>45142</v>
      </c>
      <c r="D29" s="88">
        <v>7472</v>
      </c>
      <c r="E29" s="88">
        <v>-551</v>
      </c>
      <c r="F29" s="36">
        <f t="shared" si="1"/>
        <v>6921</v>
      </c>
      <c r="G29" s="115">
        <f t="shared" si="2"/>
        <v>2621212</v>
      </c>
    </row>
    <row r="30" spans="1:9" ht="15" customHeight="1" x14ac:dyDescent="0.3">
      <c r="A30" s="29"/>
      <c r="B30" s="37">
        <v>24</v>
      </c>
      <c r="C30" s="96">
        <f t="shared" si="0"/>
        <v>45149</v>
      </c>
      <c r="D30" s="88">
        <v>3247</v>
      </c>
      <c r="E30" s="88">
        <v>555</v>
      </c>
      <c r="F30" s="36">
        <f t="shared" si="1"/>
        <v>3802</v>
      </c>
      <c r="G30" s="115">
        <f t="shared" si="2"/>
        <v>2625014</v>
      </c>
    </row>
    <row r="31" spans="1:9" ht="15" customHeight="1" x14ac:dyDescent="0.3">
      <c r="A31" s="29"/>
      <c r="B31" s="37">
        <v>25</v>
      </c>
      <c r="C31" s="96">
        <f t="shared" si="0"/>
        <v>45156</v>
      </c>
      <c r="D31" s="88">
        <v>3182</v>
      </c>
      <c r="E31" s="88">
        <v>1065</v>
      </c>
      <c r="F31" s="36">
        <f>D31+E31</f>
        <v>4247</v>
      </c>
      <c r="G31" s="115">
        <f t="shared" si="2"/>
        <v>2629261</v>
      </c>
    </row>
    <row r="32" spans="1:9" ht="15" customHeight="1" x14ac:dyDescent="0.3">
      <c r="A32" s="29"/>
      <c r="B32" s="39">
        <v>26</v>
      </c>
      <c r="C32" s="96">
        <f t="shared" si="0"/>
        <v>45163</v>
      </c>
      <c r="D32" s="88">
        <v>5158</v>
      </c>
      <c r="E32" s="88">
        <v>434</v>
      </c>
      <c r="F32" s="36">
        <f>D32+E32</f>
        <v>5592</v>
      </c>
      <c r="G32" s="115">
        <f t="shared" si="2"/>
        <v>2634853</v>
      </c>
    </row>
    <row r="33" spans="1:7" ht="15" customHeight="1" x14ac:dyDescent="0.3">
      <c r="A33" s="29"/>
      <c r="B33" s="35">
        <v>27</v>
      </c>
      <c r="C33" s="96">
        <f t="shared" si="0"/>
        <v>45170</v>
      </c>
      <c r="D33" s="88">
        <v>6154</v>
      </c>
      <c r="E33" s="88">
        <v>195</v>
      </c>
      <c r="F33" s="36">
        <f>D33+E33</f>
        <v>6349</v>
      </c>
      <c r="G33" s="115">
        <f t="shared" si="2"/>
        <v>2641202</v>
      </c>
    </row>
    <row r="34" spans="1:7" ht="15" customHeight="1" x14ac:dyDescent="0.3">
      <c r="A34" s="29"/>
      <c r="B34" s="37">
        <v>28</v>
      </c>
      <c r="C34" s="96">
        <f t="shared" si="0"/>
        <v>45177</v>
      </c>
      <c r="D34" s="53">
        <v>6605</v>
      </c>
      <c r="E34" s="88">
        <v>2386</v>
      </c>
      <c r="F34" s="36">
        <f>D34+E34</f>
        <v>8991</v>
      </c>
      <c r="G34" s="115">
        <f t="shared" si="2"/>
        <v>2650193</v>
      </c>
    </row>
    <row r="35" spans="1:7" ht="16.5" customHeight="1" x14ac:dyDescent="0.3">
      <c r="A35" s="29"/>
      <c r="B35" s="37">
        <v>29</v>
      </c>
      <c r="C35" s="96">
        <f t="shared" si="0"/>
        <v>45184</v>
      </c>
      <c r="D35" s="53">
        <v>7903</v>
      </c>
      <c r="E35" s="88">
        <v>1584</v>
      </c>
      <c r="F35" s="36">
        <f>D35+E35</f>
        <v>9487</v>
      </c>
      <c r="G35" s="115">
        <f t="shared" si="2"/>
        <v>2659680</v>
      </c>
    </row>
    <row r="36" spans="1:7" ht="17.25" customHeight="1" x14ac:dyDescent="0.3">
      <c r="A36" s="29"/>
      <c r="B36" s="39">
        <v>30</v>
      </c>
      <c r="C36" s="96">
        <f t="shared" si="0"/>
        <v>45191</v>
      </c>
      <c r="D36" s="53">
        <v>3161</v>
      </c>
      <c r="E36" s="88">
        <v>622</v>
      </c>
      <c r="F36" s="36">
        <f t="shared" ref="F36:F56" si="3">D36+E36</f>
        <v>3783</v>
      </c>
      <c r="G36" s="115">
        <f t="shared" si="2"/>
        <v>2663463</v>
      </c>
    </row>
    <row r="37" spans="1:7" ht="15" customHeight="1" x14ac:dyDescent="0.3">
      <c r="A37" s="29"/>
      <c r="B37" s="35">
        <v>31</v>
      </c>
      <c r="C37" s="96">
        <f t="shared" si="0"/>
        <v>45198</v>
      </c>
      <c r="D37" s="53">
        <v>2995</v>
      </c>
      <c r="E37" s="88">
        <v>933</v>
      </c>
      <c r="F37" s="36">
        <f t="shared" si="3"/>
        <v>3928</v>
      </c>
      <c r="G37" s="115">
        <f t="shared" si="2"/>
        <v>2667391</v>
      </c>
    </row>
    <row r="38" spans="1:7" ht="15" customHeight="1" x14ac:dyDescent="0.3">
      <c r="A38" s="29"/>
      <c r="B38" s="37">
        <v>32</v>
      </c>
      <c r="C38" s="96">
        <f t="shared" si="0"/>
        <v>45205</v>
      </c>
      <c r="D38" s="49">
        <v>3343</v>
      </c>
      <c r="E38" s="88">
        <v>0</v>
      </c>
      <c r="F38" s="36">
        <f t="shared" si="3"/>
        <v>3343</v>
      </c>
      <c r="G38" s="115">
        <f t="shared" si="2"/>
        <v>2670734</v>
      </c>
    </row>
    <row r="39" spans="1:7" ht="15" customHeight="1" x14ac:dyDescent="0.3">
      <c r="A39" s="29"/>
      <c r="B39" s="37">
        <v>33</v>
      </c>
      <c r="C39" s="96">
        <f t="shared" si="0"/>
        <v>45212</v>
      </c>
      <c r="D39" s="49">
        <v>4189</v>
      </c>
      <c r="E39" s="88">
        <v>0</v>
      </c>
      <c r="F39" s="36">
        <f t="shared" si="3"/>
        <v>4189</v>
      </c>
      <c r="G39" s="115">
        <f t="shared" si="2"/>
        <v>2674923</v>
      </c>
    </row>
    <row r="40" spans="1:7" ht="15" customHeight="1" x14ac:dyDescent="0.3">
      <c r="A40" s="29"/>
      <c r="B40" s="39">
        <v>34</v>
      </c>
      <c r="C40" s="96">
        <f t="shared" si="0"/>
        <v>45219</v>
      </c>
      <c r="D40" s="49">
        <v>5597</v>
      </c>
      <c r="E40" s="88">
        <v>19</v>
      </c>
      <c r="F40" s="36">
        <f t="shared" si="3"/>
        <v>5616</v>
      </c>
      <c r="G40" s="115">
        <f t="shared" si="2"/>
        <v>2680539</v>
      </c>
    </row>
    <row r="41" spans="1:7" ht="15" customHeight="1" x14ac:dyDescent="0.3">
      <c r="A41" s="29"/>
      <c r="B41" s="35">
        <v>35</v>
      </c>
      <c r="C41" s="96">
        <f t="shared" si="0"/>
        <v>45226</v>
      </c>
      <c r="D41" s="53">
        <v>3842</v>
      </c>
      <c r="E41" s="88">
        <v>0</v>
      </c>
      <c r="F41" s="36">
        <f t="shared" si="3"/>
        <v>3842</v>
      </c>
      <c r="G41" s="115">
        <f t="shared" si="2"/>
        <v>2684381</v>
      </c>
    </row>
    <row r="42" spans="1:7" ht="15" customHeight="1" x14ac:dyDescent="0.3">
      <c r="A42" s="29"/>
      <c r="B42" s="37">
        <v>36</v>
      </c>
      <c r="C42" s="96">
        <f t="shared" si="0"/>
        <v>45233</v>
      </c>
      <c r="D42" s="53">
        <v>2450</v>
      </c>
      <c r="E42" s="88">
        <v>0</v>
      </c>
      <c r="F42" s="36">
        <f t="shared" si="3"/>
        <v>2450</v>
      </c>
      <c r="G42" s="115">
        <f t="shared" si="2"/>
        <v>2686831</v>
      </c>
    </row>
    <row r="43" spans="1:7" ht="15" customHeight="1" x14ac:dyDescent="0.3">
      <c r="A43" s="29"/>
      <c r="B43" s="37">
        <v>37</v>
      </c>
      <c r="C43" s="96">
        <f t="shared" si="0"/>
        <v>45240</v>
      </c>
      <c r="D43" s="53"/>
      <c r="E43" s="88">
        <v>0</v>
      </c>
      <c r="F43" s="36">
        <f t="shared" si="3"/>
        <v>0</v>
      </c>
      <c r="G43" s="115">
        <f t="shared" si="2"/>
        <v>2686831</v>
      </c>
    </row>
    <row r="44" spans="1:7" ht="15" customHeight="1" x14ac:dyDescent="0.3">
      <c r="A44" s="29"/>
      <c r="B44" s="39">
        <v>38</v>
      </c>
      <c r="C44" s="96">
        <f t="shared" si="0"/>
        <v>45247</v>
      </c>
      <c r="D44" s="53"/>
      <c r="E44" s="88">
        <v>0</v>
      </c>
      <c r="F44" s="36">
        <f>D44+E44</f>
        <v>0</v>
      </c>
      <c r="G44" s="115">
        <f t="shared" si="2"/>
        <v>2686831</v>
      </c>
    </row>
    <row r="45" spans="1:7" ht="15" customHeight="1" x14ac:dyDescent="0.3">
      <c r="A45" s="29"/>
      <c r="B45" s="35">
        <v>39</v>
      </c>
      <c r="C45" s="96">
        <f t="shared" si="0"/>
        <v>45254</v>
      </c>
      <c r="D45" s="53"/>
      <c r="E45" s="88">
        <v>0</v>
      </c>
      <c r="F45" s="36">
        <f t="shared" si="3"/>
        <v>0</v>
      </c>
      <c r="G45" s="115">
        <f t="shared" si="2"/>
        <v>2686831</v>
      </c>
    </row>
    <row r="46" spans="1:7" ht="15" customHeight="1" x14ac:dyDescent="0.3">
      <c r="A46" s="29"/>
      <c r="B46" s="37">
        <v>40</v>
      </c>
      <c r="C46" s="96">
        <f t="shared" si="0"/>
        <v>45261</v>
      </c>
      <c r="D46" s="53"/>
      <c r="E46" s="88">
        <v>0</v>
      </c>
      <c r="F46" s="36">
        <f t="shared" si="3"/>
        <v>0</v>
      </c>
      <c r="G46" s="115">
        <f t="shared" si="2"/>
        <v>2686831</v>
      </c>
    </row>
    <row r="47" spans="1:7" ht="15" customHeight="1" x14ac:dyDescent="0.3">
      <c r="A47" s="29"/>
      <c r="B47" s="37">
        <v>41</v>
      </c>
      <c r="C47" s="96">
        <f t="shared" si="0"/>
        <v>45268</v>
      </c>
      <c r="D47" s="53"/>
      <c r="E47" s="88">
        <v>0</v>
      </c>
      <c r="F47" s="36">
        <f t="shared" si="3"/>
        <v>0</v>
      </c>
      <c r="G47" s="115">
        <f t="shared" si="2"/>
        <v>2686831</v>
      </c>
    </row>
    <row r="48" spans="1:7" ht="15" customHeight="1" x14ac:dyDescent="0.3">
      <c r="A48" s="29"/>
      <c r="B48" s="39">
        <v>42</v>
      </c>
      <c r="C48" s="96">
        <f t="shared" si="0"/>
        <v>45275</v>
      </c>
      <c r="D48" s="53"/>
      <c r="E48" s="88">
        <v>0</v>
      </c>
      <c r="F48" s="36">
        <f t="shared" si="3"/>
        <v>0</v>
      </c>
      <c r="G48" s="115">
        <f t="shared" si="2"/>
        <v>2686831</v>
      </c>
    </row>
    <row r="49" spans="1:8" ht="14.4" x14ac:dyDescent="0.3">
      <c r="A49" s="29"/>
      <c r="B49" s="35">
        <v>43</v>
      </c>
      <c r="C49" s="96">
        <f t="shared" si="0"/>
        <v>45282</v>
      </c>
      <c r="D49" s="53"/>
      <c r="E49" s="88">
        <v>0</v>
      </c>
      <c r="F49" s="36">
        <f t="shared" si="3"/>
        <v>0</v>
      </c>
      <c r="G49" s="115">
        <f t="shared" si="2"/>
        <v>2686831</v>
      </c>
    </row>
    <row r="50" spans="1:8" ht="15" customHeight="1" x14ac:dyDescent="0.3">
      <c r="A50" s="29"/>
      <c r="B50" s="37">
        <v>44</v>
      </c>
      <c r="C50" s="96">
        <f t="shared" si="0"/>
        <v>45289</v>
      </c>
      <c r="D50" s="53"/>
      <c r="E50" s="88">
        <v>0</v>
      </c>
      <c r="F50" s="36">
        <f t="shared" si="3"/>
        <v>0</v>
      </c>
      <c r="G50" s="115">
        <f t="shared" si="2"/>
        <v>2686831</v>
      </c>
    </row>
    <row r="51" spans="1:8" ht="15" customHeight="1" x14ac:dyDescent="0.3">
      <c r="A51" s="29"/>
      <c r="B51" s="37">
        <v>45</v>
      </c>
      <c r="C51" s="96">
        <f t="shared" si="0"/>
        <v>45296</v>
      </c>
      <c r="D51" s="53"/>
      <c r="E51" s="88">
        <v>0</v>
      </c>
      <c r="F51" s="36">
        <f t="shared" si="3"/>
        <v>0</v>
      </c>
      <c r="G51" s="115">
        <f t="shared" si="2"/>
        <v>2686831</v>
      </c>
    </row>
    <row r="52" spans="1:8" ht="15" customHeight="1" x14ac:dyDescent="0.3">
      <c r="A52" s="29"/>
      <c r="B52" s="39">
        <v>46</v>
      </c>
      <c r="C52" s="96">
        <f t="shared" si="0"/>
        <v>45303</v>
      </c>
      <c r="D52" s="53"/>
      <c r="E52" s="88">
        <v>0</v>
      </c>
      <c r="F52" s="36">
        <f t="shared" si="3"/>
        <v>0</v>
      </c>
      <c r="G52" s="115">
        <f t="shared" si="2"/>
        <v>2686831</v>
      </c>
    </row>
    <row r="53" spans="1:8" ht="15" customHeight="1" x14ac:dyDescent="0.3">
      <c r="A53" s="29"/>
      <c r="B53" s="35">
        <v>47</v>
      </c>
      <c r="C53" s="96">
        <f t="shared" si="0"/>
        <v>45310</v>
      </c>
      <c r="D53" s="53"/>
      <c r="E53" s="88">
        <v>0</v>
      </c>
      <c r="F53" s="36">
        <f t="shared" si="3"/>
        <v>0</v>
      </c>
      <c r="G53" s="115">
        <f t="shared" si="2"/>
        <v>2686831</v>
      </c>
    </row>
    <row r="54" spans="1:8" ht="15" customHeight="1" x14ac:dyDescent="0.3">
      <c r="A54" s="29"/>
      <c r="B54" s="37">
        <v>48</v>
      </c>
      <c r="C54" s="96">
        <f t="shared" si="0"/>
        <v>45317</v>
      </c>
      <c r="D54" s="53"/>
      <c r="E54" s="88">
        <v>0</v>
      </c>
      <c r="F54" s="36">
        <f t="shared" si="3"/>
        <v>0</v>
      </c>
      <c r="G54" s="115">
        <f t="shared" si="2"/>
        <v>2686831</v>
      </c>
    </row>
    <row r="55" spans="1:8" s="1" customFormat="1" ht="15" customHeight="1" x14ac:dyDescent="0.3">
      <c r="A55" s="32"/>
      <c r="B55" s="37">
        <v>49</v>
      </c>
      <c r="C55" s="96">
        <f t="shared" si="0"/>
        <v>45324</v>
      </c>
      <c r="D55" s="53"/>
      <c r="E55" s="88">
        <v>0</v>
      </c>
      <c r="F55" s="36">
        <f t="shared" si="3"/>
        <v>0</v>
      </c>
      <c r="G55" s="115">
        <f t="shared" si="2"/>
        <v>2686831</v>
      </c>
      <c r="H55" s="2"/>
    </row>
    <row r="56" spans="1:8" ht="15" customHeight="1" x14ac:dyDescent="0.3">
      <c r="A56" s="29"/>
      <c r="B56" s="39">
        <v>50</v>
      </c>
      <c r="C56" s="96">
        <f t="shared" si="0"/>
        <v>45331</v>
      </c>
      <c r="D56" s="53"/>
      <c r="E56" s="88">
        <v>0</v>
      </c>
      <c r="F56" s="36">
        <f t="shared" si="3"/>
        <v>0</v>
      </c>
      <c r="G56" s="115">
        <f t="shared" si="2"/>
        <v>2686831</v>
      </c>
    </row>
    <row r="57" spans="1:8" ht="15" customHeight="1" x14ac:dyDescent="0.3">
      <c r="A57" s="29"/>
      <c r="B57" s="35">
        <v>51</v>
      </c>
      <c r="C57" s="96">
        <f t="shared" si="0"/>
        <v>45338</v>
      </c>
      <c r="D57" s="53"/>
      <c r="E57" s="88">
        <v>0</v>
      </c>
      <c r="F57" s="36">
        <f>D57+E57</f>
        <v>0</v>
      </c>
      <c r="G57" s="115">
        <f t="shared" si="2"/>
        <v>2686831</v>
      </c>
    </row>
    <row r="58" spans="1:8" ht="15" customHeight="1" x14ac:dyDescent="0.3">
      <c r="A58" s="29"/>
      <c r="B58" s="37">
        <v>52</v>
      </c>
      <c r="C58" s="96">
        <f t="shared" si="0"/>
        <v>45345</v>
      </c>
      <c r="D58" s="53"/>
      <c r="E58" s="88">
        <v>0</v>
      </c>
      <c r="F58" s="36">
        <f>D58+E58</f>
        <v>0</v>
      </c>
      <c r="G58" s="115">
        <f t="shared" si="2"/>
        <v>2686831</v>
      </c>
    </row>
    <row r="59" spans="1:8" ht="14.4" x14ac:dyDescent="0.3">
      <c r="A59" s="29"/>
      <c r="B59" s="37">
        <v>53</v>
      </c>
      <c r="C59" s="96"/>
      <c r="D59" s="53"/>
      <c r="E59" s="88"/>
      <c r="F59" s="36">
        <f>D59+E59</f>
        <v>0</v>
      </c>
      <c r="G59" s="115">
        <f t="shared" si="2"/>
        <v>2686831</v>
      </c>
    </row>
    <row r="60" spans="1:8" ht="13.8" x14ac:dyDescent="0.25">
      <c r="A60" s="29"/>
      <c r="B60" s="29"/>
      <c r="C60" s="93"/>
      <c r="D60" s="55"/>
      <c r="E60" s="41"/>
      <c r="F60" s="42"/>
      <c r="G60" s="43"/>
    </row>
    <row r="61" spans="1:8" ht="13.8" x14ac:dyDescent="0.25">
      <c r="A61" s="29"/>
      <c r="B61" s="29"/>
      <c r="C61" s="93"/>
      <c r="D61" s="55"/>
      <c r="E61" s="41"/>
      <c r="F61" s="42"/>
      <c r="G61" s="43"/>
    </row>
    <row r="62" spans="1:8" ht="13.8" x14ac:dyDescent="0.25">
      <c r="A62" s="29"/>
      <c r="B62" s="29"/>
      <c r="C62" s="93"/>
      <c r="D62" s="55"/>
      <c r="E62" s="41"/>
      <c r="F62" s="42"/>
      <c r="G62" s="43"/>
    </row>
    <row r="63" spans="1:8" ht="13.8" x14ac:dyDescent="0.25">
      <c r="A63" s="29"/>
      <c r="B63" s="29"/>
      <c r="C63" s="93"/>
      <c r="D63" s="55"/>
      <c r="E63" s="41"/>
      <c r="F63" s="42"/>
      <c r="G63" s="43"/>
    </row>
    <row r="64" spans="1:8" ht="13.8" x14ac:dyDescent="0.25">
      <c r="A64" s="29"/>
      <c r="B64" s="29"/>
      <c r="C64" s="93"/>
      <c r="D64" s="55"/>
      <c r="E64" s="41"/>
      <c r="F64" s="42"/>
      <c r="G64" s="43"/>
    </row>
    <row r="65" spans="4:7" x14ac:dyDescent="0.2">
      <c r="D65" s="56"/>
      <c r="E65" s="5"/>
      <c r="F65" s="8"/>
      <c r="G65" s="6"/>
    </row>
    <row r="66" spans="4:7" x14ac:dyDescent="0.2">
      <c r="D66" s="56"/>
      <c r="E66" s="5"/>
      <c r="F66" s="8"/>
      <c r="G66" s="6"/>
    </row>
    <row r="67" spans="4:7" x14ac:dyDescent="0.2">
      <c r="D67" s="56"/>
      <c r="E67" s="5"/>
      <c r="F67" s="8"/>
      <c r="G67" s="6"/>
    </row>
    <row r="68" spans="4:7" x14ac:dyDescent="0.2">
      <c r="D68" s="56"/>
      <c r="E68" s="5"/>
      <c r="F68" s="8"/>
      <c r="G68" s="6"/>
    </row>
    <row r="69" spans="4:7" x14ac:dyDescent="0.2">
      <c r="D69" s="56"/>
      <c r="E69" s="5"/>
      <c r="F69" s="8"/>
      <c r="G69" s="6"/>
    </row>
    <row r="70" spans="4:7" x14ac:dyDescent="0.2">
      <c r="D70" s="56"/>
      <c r="E70" s="5"/>
      <c r="F70" s="8"/>
      <c r="G70" s="6"/>
    </row>
    <row r="71" spans="4:7" x14ac:dyDescent="0.2">
      <c r="D71" s="56"/>
      <c r="E71" s="5"/>
      <c r="F71" s="8"/>
      <c r="G71" s="6"/>
    </row>
    <row r="72" spans="4:7" x14ac:dyDescent="0.2">
      <c r="D72" s="56"/>
      <c r="E72" s="5"/>
      <c r="F72" s="8"/>
      <c r="G72" s="6"/>
    </row>
    <row r="73" spans="4:7" x14ac:dyDescent="0.2">
      <c r="D73" s="56"/>
      <c r="E73" s="5"/>
      <c r="F73" s="8"/>
      <c r="G73" s="6"/>
    </row>
    <row r="74" spans="4:7" x14ac:dyDescent="0.2">
      <c r="D74" s="56"/>
      <c r="E74" s="5"/>
      <c r="F74" s="8"/>
      <c r="G74" s="6"/>
    </row>
    <row r="75" spans="4:7" x14ac:dyDescent="0.2">
      <c r="D75" s="56"/>
      <c r="E75" s="5"/>
      <c r="F75" s="8"/>
      <c r="G75" s="6"/>
    </row>
    <row r="76" spans="4:7" x14ac:dyDescent="0.2">
      <c r="D76" s="56"/>
      <c r="E76" s="5"/>
      <c r="F76" s="8"/>
      <c r="G76" s="6"/>
    </row>
    <row r="77" spans="4:7" x14ac:dyDescent="0.2">
      <c r="D77" s="56"/>
      <c r="E77" s="5"/>
      <c r="F77" s="8"/>
      <c r="G77" s="6"/>
    </row>
    <row r="78" spans="4:7" x14ac:dyDescent="0.2">
      <c r="D78" s="56"/>
      <c r="E78" s="5"/>
      <c r="F78" s="8"/>
      <c r="G78" s="6"/>
    </row>
    <row r="79" spans="4:7" x14ac:dyDescent="0.2">
      <c r="D79" s="56"/>
      <c r="E79" s="5"/>
      <c r="F79" s="8"/>
      <c r="G79" s="6"/>
    </row>
    <row r="80" spans="4:7" x14ac:dyDescent="0.2">
      <c r="D80" s="56"/>
      <c r="E80" s="5"/>
      <c r="F80" s="8"/>
      <c r="G80" s="6"/>
    </row>
    <row r="81" spans="4:7" x14ac:dyDescent="0.2">
      <c r="D81" s="56"/>
      <c r="E81" s="5"/>
      <c r="F81" s="8"/>
      <c r="G81" s="6"/>
    </row>
    <row r="82" spans="4:7" x14ac:dyDescent="0.2">
      <c r="D82" s="56"/>
      <c r="E82" s="5"/>
      <c r="F82" s="8"/>
      <c r="G82" s="6"/>
    </row>
    <row r="83" spans="4:7" x14ac:dyDescent="0.2">
      <c r="D83" s="56"/>
      <c r="E83" s="5"/>
      <c r="F83" s="8"/>
      <c r="G83" s="6"/>
    </row>
    <row r="84" spans="4:7" x14ac:dyDescent="0.2">
      <c r="D84" s="56"/>
      <c r="E84" s="5"/>
      <c r="F84" s="8"/>
      <c r="G84" s="6"/>
    </row>
    <row r="85" spans="4:7" x14ac:dyDescent="0.2">
      <c r="D85" s="56"/>
      <c r="E85" s="5"/>
      <c r="F85" s="8"/>
      <c r="G85" s="6"/>
    </row>
    <row r="86" spans="4:7" x14ac:dyDescent="0.2">
      <c r="D86" s="56"/>
      <c r="E86" s="5"/>
      <c r="F86" s="8"/>
      <c r="G86" s="6"/>
    </row>
    <row r="87" spans="4:7" x14ac:dyDescent="0.2">
      <c r="D87" s="56"/>
      <c r="E87" s="5"/>
      <c r="F87" s="8"/>
      <c r="G87" s="6"/>
    </row>
    <row r="88" spans="4:7" x14ac:dyDescent="0.2">
      <c r="D88" s="56"/>
      <c r="E88" s="5"/>
      <c r="F88" s="8"/>
      <c r="G88" s="6"/>
    </row>
    <row r="89" spans="4:7" x14ac:dyDescent="0.2">
      <c r="D89" s="56"/>
      <c r="E89" s="5"/>
      <c r="F89" s="8"/>
      <c r="G89" s="6"/>
    </row>
    <row r="90" spans="4:7" x14ac:dyDescent="0.2">
      <c r="D90" s="56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42" activePane="bottomRight" state="frozen"/>
      <selection pane="topRight" activeCell="D1" sqref="D1"/>
      <selection pane="bottomLeft" activeCell="A4" sqref="A4"/>
      <selection pane="bottomRight" activeCell="I43" sqref="I43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9" width="19.5546875" style="2" bestFit="1" customWidth="1"/>
    <col min="10" max="16384" width="9.109375" style="2"/>
  </cols>
  <sheetData>
    <row r="2" spans="2:9" ht="15.6" thickBot="1" x14ac:dyDescent="0.3">
      <c r="B2" s="147" t="s">
        <v>47</v>
      </c>
      <c r="C2" s="148"/>
      <c r="D2" s="148"/>
      <c r="E2" s="148"/>
      <c r="F2" s="148"/>
      <c r="G2" s="148"/>
    </row>
    <row r="3" spans="2:9" s="1" customFormat="1" ht="17.399999999999999" x14ac:dyDescent="0.35">
      <c r="B3" s="119" t="s">
        <v>13</v>
      </c>
      <c r="C3" s="120" t="s">
        <v>0</v>
      </c>
      <c r="D3" s="124" t="s">
        <v>34</v>
      </c>
      <c r="E3" s="124" t="s">
        <v>50</v>
      </c>
      <c r="F3" s="125" t="s">
        <v>49</v>
      </c>
      <c r="G3" s="125" t="s">
        <v>51</v>
      </c>
      <c r="H3" s="125" t="s">
        <v>56</v>
      </c>
      <c r="I3" s="125" t="s">
        <v>54</v>
      </c>
    </row>
    <row r="4" spans="2:9" ht="14.4" x14ac:dyDescent="0.3">
      <c r="B4" s="28">
        <v>1</v>
      </c>
      <c r="C4" s="121">
        <f>'Soybeans 2023_2024'!C7</f>
        <v>44988</v>
      </c>
      <c r="D4" s="122">
        <v>0</v>
      </c>
      <c r="E4" s="123">
        <v>804</v>
      </c>
      <c r="F4" s="123">
        <f>'Soybeans 2020_2021'!F7</f>
        <v>895</v>
      </c>
      <c r="G4" s="123">
        <f>'Soybeans 2021_2022'!G7</f>
        <v>1173</v>
      </c>
      <c r="H4" s="123">
        <v>922</v>
      </c>
      <c r="I4" s="123">
        <f>'Soybeans 2023_2024'!G7</f>
        <v>1167</v>
      </c>
    </row>
    <row r="5" spans="2:9" ht="14.4" x14ac:dyDescent="0.3">
      <c r="B5" s="28">
        <v>2</v>
      </c>
      <c r="C5" s="121">
        <f>'Soybeans 2023_2024'!C8</f>
        <v>44995</v>
      </c>
      <c r="D5" s="109">
        <v>0</v>
      </c>
      <c r="E5" s="104">
        <v>1273</v>
      </c>
      <c r="F5" s="104">
        <f>'Soybeans 2020_2021'!F8</f>
        <v>1057</v>
      </c>
      <c r="G5" s="123">
        <f>'Soybeans 2021_2022'!F8</f>
        <v>9522</v>
      </c>
      <c r="H5" s="123">
        <v>2165</v>
      </c>
      <c r="I5" s="123">
        <f>'Soybeans 2023_2024'!G8</f>
        <v>4168</v>
      </c>
    </row>
    <row r="6" spans="2:9" ht="14.4" x14ac:dyDescent="0.3">
      <c r="B6" s="28">
        <v>3</v>
      </c>
      <c r="C6" s="121">
        <f>'Soybeans 2023_2024'!C9</f>
        <v>45002</v>
      </c>
      <c r="D6" s="109">
        <v>0</v>
      </c>
      <c r="E6" s="104">
        <v>1907</v>
      </c>
      <c r="F6" s="104">
        <f>'Soybeans 2020_2021'!F9</f>
        <v>2752</v>
      </c>
      <c r="G6" s="123">
        <f>'Soybeans 2021_2022'!F9</f>
        <v>31395</v>
      </c>
      <c r="H6" s="123">
        <v>4202</v>
      </c>
      <c r="I6" s="123">
        <f>'Soybeans 2023_2024'!G9</f>
        <v>11660</v>
      </c>
    </row>
    <row r="7" spans="2:9" ht="14.4" x14ac:dyDescent="0.3">
      <c r="B7" s="28">
        <v>4</v>
      </c>
      <c r="C7" s="121">
        <f>'Soybeans 2023_2024'!C10</f>
        <v>45009</v>
      </c>
      <c r="D7" s="109">
        <v>0</v>
      </c>
      <c r="E7" s="104">
        <v>5548</v>
      </c>
      <c r="F7" s="104">
        <f>'Soybeans 2020_2021'!F10</f>
        <v>28422</v>
      </c>
      <c r="G7" s="123">
        <f>'Soybeans 2021_2022'!F10</f>
        <v>98441</v>
      </c>
      <c r="H7" s="123">
        <v>80023</v>
      </c>
      <c r="I7" s="123">
        <f>'Soybeans 2023_2024'!G10</f>
        <v>29926</v>
      </c>
    </row>
    <row r="8" spans="2:9" ht="14.4" x14ac:dyDescent="0.3">
      <c r="B8" s="28">
        <v>5</v>
      </c>
      <c r="C8" s="121">
        <f>'Soybeans 2023_2024'!C11</f>
        <v>45016</v>
      </c>
      <c r="D8" s="109">
        <v>19024</v>
      </c>
      <c r="E8" s="104">
        <v>31781</v>
      </c>
      <c r="F8" s="104">
        <f>'Soybeans 2020_2021'!F11</f>
        <v>9486</v>
      </c>
      <c r="G8" s="123">
        <f>'Soybeans 2021_2022'!F11</f>
        <v>38243</v>
      </c>
      <c r="H8" s="123">
        <v>13581</v>
      </c>
      <c r="I8" s="123">
        <f>'Soybeans 2023_2024'!G11</f>
        <v>63706</v>
      </c>
    </row>
    <row r="9" spans="2:9" ht="14.4" x14ac:dyDescent="0.3">
      <c r="B9" s="28">
        <v>6</v>
      </c>
      <c r="C9" s="121">
        <f>'Soybeans 2023_2024'!C12</f>
        <v>45023</v>
      </c>
      <c r="D9" s="109">
        <v>0</v>
      </c>
      <c r="E9" s="104">
        <v>32429</v>
      </c>
      <c r="F9" s="104">
        <f>'Soybeans 2020_2021'!F12</f>
        <v>24065</v>
      </c>
      <c r="G9" s="123">
        <f>'Soybeans 2021_2022'!F12</f>
        <v>189173</v>
      </c>
      <c r="H9" s="123">
        <v>48776</v>
      </c>
      <c r="I9" s="123">
        <f>'Soybeans 2023_2024'!G12</f>
        <v>127317</v>
      </c>
    </row>
    <row r="10" spans="2:9" ht="14.4" x14ac:dyDescent="0.3">
      <c r="B10" s="28">
        <v>7</v>
      </c>
      <c r="C10" s="121">
        <f>'Soybeans 2023_2024'!C13</f>
        <v>45030</v>
      </c>
      <c r="D10" s="109">
        <v>0</v>
      </c>
      <c r="E10" s="104">
        <v>17473</v>
      </c>
      <c r="F10" s="104">
        <f>'Soybeans 2020_2021'!F13</f>
        <v>57865</v>
      </c>
      <c r="G10" s="123">
        <f>'Soybeans 2021_2022'!F13</f>
        <v>399038</v>
      </c>
      <c r="H10" s="123">
        <v>22914</v>
      </c>
      <c r="I10" s="123">
        <f>'Soybeans 2023_2024'!G13</f>
        <v>324551</v>
      </c>
    </row>
    <row r="11" spans="2:9" ht="15" customHeight="1" x14ac:dyDescent="0.3">
      <c r="B11" s="28">
        <v>8</v>
      </c>
      <c r="C11" s="121">
        <f>'Soybeans 2023_2024'!C14</f>
        <v>45037</v>
      </c>
      <c r="D11" s="109">
        <v>0</v>
      </c>
      <c r="E11" s="104">
        <v>81896</v>
      </c>
      <c r="F11" s="104">
        <f>'Soybeans 2020_2021'!F14</f>
        <v>274985</v>
      </c>
      <c r="G11" s="123">
        <f>'Soybeans 2021_2022'!F14</f>
        <v>343898</v>
      </c>
      <c r="H11" s="123">
        <v>66460</v>
      </c>
      <c r="I11" s="123">
        <f>'Soybeans 2023_2024'!G14</f>
        <v>826860</v>
      </c>
    </row>
    <row r="12" spans="2:9" ht="15" customHeight="1" x14ac:dyDescent="0.3">
      <c r="B12" s="28">
        <v>9</v>
      </c>
      <c r="C12" s="121">
        <f>'Soybeans 2023_2024'!C15</f>
        <v>45044</v>
      </c>
      <c r="D12" s="109">
        <v>376059</v>
      </c>
      <c r="E12" s="104">
        <v>135967</v>
      </c>
      <c r="F12" s="104">
        <f>'Soybeans 2020_2021'!F15</f>
        <v>9104</v>
      </c>
      <c r="G12" s="123">
        <f>'Soybeans 2021_2022'!F15</f>
        <v>322966</v>
      </c>
      <c r="H12" s="123">
        <v>233143</v>
      </c>
      <c r="I12" s="123">
        <f>'Soybeans 2023_2024'!G15</f>
        <v>1406504</v>
      </c>
    </row>
    <row r="13" spans="2:9" ht="15" customHeight="1" x14ac:dyDescent="0.3">
      <c r="B13" s="28">
        <v>10</v>
      </c>
      <c r="C13" s="121">
        <f>'Soybeans 2023_2024'!C16</f>
        <v>45051</v>
      </c>
      <c r="D13" s="109">
        <v>0</v>
      </c>
      <c r="E13" s="104">
        <v>125280</v>
      </c>
      <c r="F13" s="104">
        <f>'Soybeans 2020_2021'!F16</f>
        <v>221553</v>
      </c>
      <c r="G13" s="123">
        <f>'Soybeans 2021_2022'!F16</f>
        <v>116621</v>
      </c>
      <c r="H13" s="123">
        <v>342478</v>
      </c>
      <c r="I13" s="123">
        <f>'Soybeans 2023_2024'!G16</f>
        <v>1768248</v>
      </c>
    </row>
    <row r="14" spans="2:9" ht="15" customHeight="1" x14ac:dyDescent="0.3">
      <c r="B14" s="28">
        <v>11</v>
      </c>
      <c r="C14" s="121">
        <f>'Soybeans 2023_2024'!C17</f>
        <v>45058</v>
      </c>
      <c r="D14" s="109">
        <v>0</v>
      </c>
      <c r="E14" s="104">
        <v>172657</v>
      </c>
      <c r="F14" s="104">
        <f>'Soybeans 2020_2021'!F17</f>
        <v>213141</v>
      </c>
      <c r="G14" s="123">
        <f>'Soybeans 2021_2022'!F17</f>
        <v>92235</v>
      </c>
      <c r="H14" s="123">
        <v>360877</v>
      </c>
      <c r="I14" s="123">
        <f>'Soybeans 2023_2024'!G17</f>
        <v>1942174</v>
      </c>
    </row>
    <row r="15" spans="2:9" ht="15" customHeight="1" x14ac:dyDescent="0.3">
      <c r="B15" s="28">
        <v>12</v>
      </c>
      <c r="C15" s="121">
        <f>'Soybeans 2023_2024'!C18</f>
        <v>45065</v>
      </c>
      <c r="D15" s="109">
        <v>0</v>
      </c>
      <c r="E15" s="104">
        <v>170544</v>
      </c>
      <c r="F15" s="104">
        <f>'Soybeans 2020_2021'!F18</f>
        <v>139123</v>
      </c>
      <c r="G15" s="123">
        <f>'Soybeans 2021_2022'!F18</f>
        <v>51480</v>
      </c>
      <c r="H15" s="123">
        <v>264318</v>
      </c>
      <c r="I15" s="123">
        <f>'Soybeans 2023_2024'!G18</f>
        <v>2122833</v>
      </c>
    </row>
    <row r="16" spans="2:9" ht="15" customHeight="1" x14ac:dyDescent="0.3">
      <c r="B16" s="28">
        <v>13</v>
      </c>
      <c r="C16" s="121">
        <f>'Soybeans 2023_2024'!C19</f>
        <v>45072</v>
      </c>
      <c r="D16" s="109">
        <v>911419</v>
      </c>
      <c r="E16" s="104">
        <v>108113</v>
      </c>
      <c r="F16" s="104">
        <f>'Soybeans 2020_2021'!F19</f>
        <v>142848</v>
      </c>
      <c r="G16" s="123">
        <f>'Soybeans 2021_2022'!F19</f>
        <v>79640</v>
      </c>
      <c r="H16" s="123">
        <v>323747</v>
      </c>
      <c r="I16" s="123">
        <f>'Soybeans 2023_2024'!G19</f>
        <v>2372055</v>
      </c>
    </row>
    <row r="17" spans="2:15" ht="15" customHeight="1" x14ac:dyDescent="0.3">
      <c r="B17" s="28">
        <v>14</v>
      </c>
      <c r="C17" s="121">
        <f>'Soybeans 2023_2024'!C20</f>
        <v>45079</v>
      </c>
      <c r="D17" s="109">
        <v>3191</v>
      </c>
      <c r="E17" s="104">
        <v>133146</v>
      </c>
      <c r="F17" s="104">
        <f>'Soybeans 2020_2021'!F20</f>
        <v>22106</v>
      </c>
      <c r="G17" s="123">
        <f>'Soybeans 2021_2022'!F20</f>
        <v>3195</v>
      </c>
      <c r="H17" s="123">
        <v>105044</v>
      </c>
      <c r="I17" s="123">
        <f>'Soybeans 2023_2024'!G20</f>
        <v>2462605</v>
      </c>
    </row>
    <row r="18" spans="2:15" ht="15" customHeight="1" x14ac:dyDescent="0.3">
      <c r="B18" s="28">
        <v>15</v>
      </c>
      <c r="C18" s="121">
        <f>'Soybeans 2023_2024'!C21</f>
        <v>45086</v>
      </c>
      <c r="D18" s="109">
        <v>52175</v>
      </c>
      <c r="E18" s="104">
        <v>32756</v>
      </c>
      <c r="F18" s="104">
        <f>'Soybeans 2020_2021'!F21</f>
        <v>11916</v>
      </c>
      <c r="G18" s="123">
        <f>'Soybeans 2021_2022'!F21</f>
        <v>3300</v>
      </c>
      <c r="H18" s="123">
        <v>98093</v>
      </c>
      <c r="I18" s="123">
        <f>'Soybeans 2023_2024'!G21</f>
        <v>2523481</v>
      </c>
    </row>
    <row r="19" spans="2:15" ht="15" customHeight="1" x14ac:dyDescent="0.3">
      <c r="B19" s="28">
        <v>16</v>
      </c>
      <c r="C19" s="121">
        <f>'Soybeans 2023_2024'!C22</f>
        <v>45093</v>
      </c>
      <c r="D19" s="109">
        <v>30199</v>
      </c>
      <c r="E19" s="104">
        <v>16540</v>
      </c>
      <c r="F19" s="104">
        <f>'Soybeans 2020_2021'!F22</f>
        <v>3735</v>
      </c>
      <c r="G19" s="123">
        <f>'Soybeans 2021_2022'!F22</f>
        <v>2648</v>
      </c>
      <c r="H19" s="123">
        <v>54651</v>
      </c>
      <c r="I19" s="123">
        <f>'Soybeans 2023_2024'!G22</f>
        <v>2556274</v>
      </c>
    </row>
    <row r="20" spans="2:15" ht="15" customHeight="1" x14ac:dyDescent="0.3">
      <c r="B20" s="28">
        <v>17</v>
      </c>
      <c r="C20" s="121">
        <f>'Soybeans 2023_2024'!C23</f>
        <v>45100</v>
      </c>
      <c r="D20" s="109">
        <v>16274</v>
      </c>
      <c r="E20" s="104">
        <v>8281</v>
      </c>
      <c r="F20" s="104">
        <f>'Soybeans 2020_2021'!F23</f>
        <v>19855</v>
      </c>
      <c r="G20" s="123">
        <f>'Soybeans 2021_2022'!F23</f>
        <v>18805</v>
      </c>
      <c r="H20" s="123">
        <v>35656</v>
      </c>
      <c r="I20" s="123">
        <f>'Soybeans 2023_2024'!G23</f>
        <v>2575159</v>
      </c>
    </row>
    <row r="21" spans="2:15" ht="15" customHeight="1" x14ac:dyDescent="0.3">
      <c r="B21" s="28">
        <f>'Soybeans 2019-2020'!B24</f>
        <v>18</v>
      </c>
      <c r="C21" s="121">
        <f>'Soybeans 2023_2024'!C24</f>
        <v>45107</v>
      </c>
      <c r="D21" s="109">
        <v>34572</v>
      </c>
      <c r="E21" s="104">
        <v>15768</v>
      </c>
      <c r="F21" s="104">
        <f>'Soybeans 2020_2021'!F24</f>
        <v>2294</v>
      </c>
      <c r="G21" s="123">
        <f>'Soybeans 2021_2022'!F24</f>
        <v>1587</v>
      </c>
      <c r="H21" s="123">
        <v>12888</v>
      </c>
      <c r="I21" s="123">
        <f>'Soybeans 2023_2024'!G24</f>
        <v>2587201</v>
      </c>
    </row>
    <row r="22" spans="2:15" ht="15" customHeight="1" x14ac:dyDescent="0.3">
      <c r="B22" s="28">
        <f>'Soybeans 2019-2020'!B25</f>
        <v>19</v>
      </c>
      <c r="C22" s="121">
        <f>'Soybeans 2023_2024'!C25</f>
        <v>45114</v>
      </c>
      <c r="D22" s="109">
        <v>3343</v>
      </c>
      <c r="E22" s="104">
        <v>2034</v>
      </c>
      <c r="F22" s="104">
        <f>'Soybeans 2020_2021'!F25</f>
        <v>1222</v>
      </c>
      <c r="G22" s="123">
        <f>'Soybeans 2021_2022'!F25</f>
        <v>2225</v>
      </c>
      <c r="H22" s="123">
        <v>8682</v>
      </c>
      <c r="I22" s="123">
        <f>'Soybeans 2023_2024'!G25</f>
        <v>2596545</v>
      </c>
    </row>
    <row r="23" spans="2:15" ht="15" customHeight="1" x14ac:dyDescent="0.3">
      <c r="B23" s="28">
        <f>'Soybeans 2019-2020'!B26</f>
        <v>20</v>
      </c>
      <c r="C23" s="121">
        <f>'Soybeans 2023_2024'!C26</f>
        <v>45121</v>
      </c>
      <c r="D23" s="109">
        <v>3319</v>
      </c>
      <c r="E23" s="104">
        <v>1887</v>
      </c>
      <c r="F23" s="104">
        <f>'Soybeans 2020_2021'!F26</f>
        <v>1100</v>
      </c>
      <c r="G23" s="123">
        <f>'Soybeans 2021_2022'!F26</f>
        <v>1018</v>
      </c>
      <c r="H23" s="123">
        <v>6674</v>
      </c>
      <c r="I23" s="123">
        <f>'Soybeans 2023_2024'!G26</f>
        <v>2603963</v>
      </c>
    </row>
    <row r="24" spans="2:15" ht="15" customHeight="1" x14ac:dyDescent="0.3">
      <c r="B24" s="28">
        <f>'Soybeans 2019-2020'!B27</f>
        <v>21</v>
      </c>
      <c r="C24" s="121">
        <f>'Soybeans 2023_2024'!C27</f>
        <v>45128</v>
      </c>
      <c r="D24" s="109">
        <v>2255</v>
      </c>
      <c r="E24" s="104">
        <v>1897</v>
      </c>
      <c r="F24" s="104">
        <f>'Soybeans 2020_2021'!F27</f>
        <v>1767</v>
      </c>
      <c r="G24" s="123">
        <f>'Soybeans 2021_2022'!F27</f>
        <v>1150</v>
      </c>
      <c r="H24" s="123">
        <v>4352</v>
      </c>
      <c r="I24" s="123">
        <f>'Soybeans 2023_2024'!G27</f>
        <v>2608805</v>
      </c>
    </row>
    <row r="25" spans="2:15" ht="15" customHeight="1" x14ac:dyDescent="0.3">
      <c r="B25" s="28">
        <f>'Soybeans 2019-2020'!B28</f>
        <v>22</v>
      </c>
      <c r="C25" s="121">
        <f>'Soybeans 2023_2024'!C28</f>
        <v>45135</v>
      </c>
      <c r="D25" s="109">
        <v>7069</v>
      </c>
      <c r="E25" s="104">
        <v>4742</v>
      </c>
      <c r="F25" s="104">
        <f>'Soybeans 2020_2021'!F28</f>
        <v>769</v>
      </c>
      <c r="G25" s="123">
        <f>'Soybeans 2021_2022'!F28</f>
        <v>3198</v>
      </c>
      <c r="H25" s="123">
        <v>8960</v>
      </c>
      <c r="I25" s="123">
        <f>'Soybeans 2023_2024'!G28</f>
        <v>2614291</v>
      </c>
    </row>
    <row r="26" spans="2:15" ht="15" customHeight="1" x14ac:dyDescent="0.3">
      <c r="B26" s="28">
        <f>'Soybeans 2019-2020'!B29</f>
        <v>23</v>
      </c>
      <c r="C26" s="121">
        <f>'Soybeans 2023_2024'!C29</f>
        <v>45142</v>
      </c>
      <c r="D26" s="109">
        <v>423</v>
      </c>
      <c r="E26" s="104">
        <v>695</v>
      </c>
      <c r="F26" s="104">
        <f>'Soybeans 2020_2021'!F29</f>
        <v>1281</v>
      </c>
      <c r="G26" s="123">
        <f>'Soybeans 2021_2022'!F29</f>
        <v>822</v>
      </c>
      <c r="H26" s="123">
        <v>4268</v>
      </c>
      <c r="I26" s="123">
        <f>'Soybeans 2023_2024'!G29</f>
        <v>2621212</v>
      </c>
    </row>
    <row r="27" spans="2:15" ht="15" customHeight="1" x14ac:dyDescent="0.3">
      <c r="B27" s="28">
        <f>'Soybeans 2019-2020'!B30</f>
        <v>24</v>
      </c>
      <c r="C27" s="121">
        <f>'Soybeans 2023_2024'!C30</f>
        <v>45149</v>
      </c>
      <c r="D27" s="109">
        <v>1503</v>
      </c>
      <c r="E27" s="104">
        <v>1714</v>
      </c>
      <c r="F27" s="104">
        <f>'Soybeans 2020_2021'!F30</f>
        <v>1069</v>
      </c>
      <c r="G27" s="123">
        <f>'Soybeans 2021_2022'!F30</f>
        <v>1517</v>
      </c>
      <c r="H27" s="123">
        <v>3274</v>
      </c>
      <c r="I27" s="123">
        <f>'Soybeans 2023_2024'!G30</f>
        <v>2625014</v>
      </c>
      <c r="J27" s="92"/>
      <c r="K27" s="92"/>
      <c r="L27" s="92"/>
      <c r="M27" s="92"/>
      <c r="N27" s="92"/>
      <c r="O27" s="92"/>
    </row>
    <row r="28" spans="2:15" ht="15" customHeight="1" x14ac:dyDescent="0.3">
      <c r="B28" s="28">
        <f>'Soybeans 2019-2020'!B31</f>
        <v>25</v>
      </c>
      <c r="C28" s="121">
        <f>'Soybeans 2023_2024'!C31</f>
        <v>45156</v>
      </c>
      <c r="D28" s="109">
        <v>2221</v>
      </c>
      <c r="E28" s="104">
        <v>2432</v>
      </c>
      <c r="F28" s="104">
        <f>'Soybeans 2020_2021'!F31</f>
        <v>1361</v>
      </c>
      <c r="G28" s="123">
        <f>'Soybeans 2021_2022'!F31</f>
        <v>1247</v>
      </c>
      <c r="H28" s="123">
        <v>2917</v>
      </c>
      <c r="I28" s="123">
        <f>'Soybeans 2023_2024'!G31</f>
        <v>2629261</v>
      </c>
    </row>
    <row r="29" spans="2:15" ht="15" customHeight="1" x14ac:dyDescent="0.3">
      <c r="B29" s="28">
        <f>'Soybeans 2019-2020'!B32</f>
        <v>26</v>
      </c>
      <c r="C29" s="121">
        <f>'Soybeans 2023_2024'!C32</f>
        <v>45163</v>
      </c>
      <c r="D29" s="109">
        <v>2917</v>
      </c>
      <c r="E29" s="104">
        <v>1866</v>
      </c>
      <c r="F29" s="104">
        <f>'Soybeans 2020_2021'!F32</f>
        <v>2354</v>
      </c>
      <c r="G29" s="123">
        <f>'Soybeans 2021_2022'!F32</f>
        <v>6053</v>
      </c>
      <c r="H29" s="123">
        <v>5952</v>
      </c>
      <c r="I29" s="123">
        <f>'Soybeans 2023_2024'!G32</f>
        <v>2634853</v>
      </c>
    </row>
    <row r="30" spans="2:15" ht="15" customHeight="1" x14ac:dyDescent="0.3">
      <c r="B30" s="28">
        <f>'Soybeans 2019-2020'!B33</f>
        <v>27</v>
      </c>
      <c r="C30" s="121">
        <f>'Soybeans 2023_2024'!C33</f>
        <v>45170</v>
      </c>
      <c r="D30" s="109">
        <v>1989</v>
      </c>
      <c r="E30" s="104">
        <v>2901</v>
      </c>
      <c r="F30" s="104">
        <f>'Soybeans 2020_2021'!F33</f>
        <v>483</v>
      </c>
      <c r="G30" s="123">
        <f>'Soybeans 2021_2022'!F33</f>
        <v>744</v>
      </c>
      <c r="H30" s="123">
        <v>4864</v>
      </c>
      <c r="I30" s="123">
        <f>'Soybeans 2023_2024'!G33</f>
        <v>2641202</v>
      </c>
    </row>
    <row r="31" spans="2:15" ht="15" customHeight="1" x14ac:dyDescent="0.3">
      <c r="B31" s="28">
        <f>'Soybeans 2019-2020'!B34</f>
        <v>28</v>
      </c>
      <c r="C31" s="121">
        <f>'Soybeans 2023_2024'!C34</f>
        <v>45177</v>
      </c>
      <c r="D31" s="109">
        <v>1379</v>
      </c>
      <c r="E31" s="104">
        <v>531</v>
      </c>
      <c r="F31" s="104">
        <f>'Soybeans 2020_2021'!F34</f>
        <v>1060</v>
      </c>
      <c r="G31" s="123">
        <f>'Soybeans 2021_2022'!F34</f>
        <v>1323</v>
      </c>
      <c r="H31" s="123">
        <v>4981</v>
      </c>
      <c r="I31" s="123">
        <f>'Soybeans 2023_2024'!G34</f>
        <v>2650193</v>
      </c>
    </row>
    <row r="32" spans="2:15" ht="15" customHeight="1" x14ac:dyDescent="0.3">
      <c r="B32" s="28">
        <f>'Soybeans 2019-2020'!B35</f>
        <v>29</v>
      </c>
      <c r="C32" s="121">
        <f>'Soybeans 2023_2024'!C35</f>
        <v>45184</v>
      </c>
      <c r="D32" s="109">
        <v>800</v>
      </c>
      <c r="E32" s="104">
        <v>916</v>
      </c>
      <c r="F32" s="104">
        <f>'Soybeans 2020_2021'!F35</f>
        <v>1413</v>
      </c>
      <c r="G32" s="123">
        <f>'Soybeans 2021_2022'!F35</f>
        <v>1353</v>
      </c>
      <c r="H32" s="123">
        <v>4155</v>
      </c>
      <c r="I32" s="123">
        <f>'Soybeans 2023_2024'!G35</f>
        <v>2659680</v>
      </c>
    </row>
    <row r="33" spans="2:9" ht="15" customHeight="1" x14ac:dyDescent="0.3">
      <c r="B33" s="28">
        <f>'Soybeans 2019-2020'!B36</f>
        <v>30</v>
      </c>
      <c r="C33" s="121">
        <f>'Soybeans 2023_2024'!C36</f>
        <v>45191</v>
      </c>
      <c r="D33" s="109">
        <v>792</v>
      </c>
      <c r="E33" s="104">
        <v>412</v>
      </c>
      <c r="F33" s="104">
        <f>'Soybeans 2020_2021'!F36</f>
        <v>3308</v>
      </c>
      <c r="G33" s="123">
        <f>'Soybeans 2021_2022'!F36</f>
        <v>4980</v>
      </c>
      <c r="H33" s="123">
        <v>2939</v>
      </c>
      <c r="I33" s="123">
        <f>'Soybeans 2023_2024'!G36</f>
        <v>2663463</v>
      </c>
    </row>
    <row r="34" spans="2:9" ht="15" customHeight="1" x14ac:dyDescent="0.3">
      <c r="B34" s="28">
        <f>'Soybeans 2019-2020'!B37</f>
        <v>31</v>
      </c>
      <c r="C34" s="121">
        <f>'Soybeans 2023_2024'!C37</f>
        <v>45198</v>
      </c>
      <c r="D34" s="109">
        <v>7759</v>
      </c>
      <c r="E34" s="104">
        <v>3553</v>
      </c>
      <c r="F34" s="104">
        <f>'Soybeans 2020_2021'!F37</f>
        <v>325</v>
      </c>
      <c r="G34" s="123">
        <f>'Soybeans 2021_2022'!F37</f>
        <v>59</v>
      </c>
      <c r="H34" s="123">
        <v>3512</v>
      </c>
      <c r="I34" s="123">
        <f>'Soybeans 2023_2024'!G37</f>
        <v>2667391</v>
      </c>
    </row>
    <row r="35" spans="2:9" ht="15" customHeight="1" x14ac:dyDescent="0.3">
      <c r="B35" s="28">
        <f>'Soybeans 2019-2020'!B38</f>
        <v>32</v>
      </c>
      <c r="C35" s="121">
        <f>'Soybeans 2023_2024'!C38</f>
        <v>45205</v>
      </c>
      <c r="D35" s="109">
        <v>371</v>
      </c>
      <c r="E35" s="104">
        <v>454</v>
      </c>
      <c r="F35" s="104">
        <f>'Soybeans 2020_2021'!F38</f>
        <v>918</v>
      </c>
      <c r="G35" s="123">
        <f>'Soybeans 2021_2022'!F38</f>
        <v>1137</v>
      </c>
      <c r="H35" s="123">
        <v>1894</v>
      </c>
      <c r="I35" s="123">
        <f>'Soybeans 2023_2024'!G38</f>
        <v>2670734</v>
      </c>
    </row>
    <row r="36" spans="2:9" ht="15" customHeight="1" x14ac:dyDescent="0.3">
      <c r="B36" s="28">
        <v>33</v>
      </c>
      <c r="C36" s="121">
        <f>'Soybeans 2023_2024'!C39</f>
        <v>45212</v>
      </c>
      <c r="D36" s="109">
        <v>697</v>
      </c>
      <c r="E36" s="104">
        <v>740</v>
      </c>
      <c r="F36" s="104">
        <f>'Soybeans 2020_2021'!F39</f>
        <v>725</v>
      </c>
      <c r="G36" s="123">
        <f>'Soybeans 2021_2022'!F39</f>
        <v>506</v>
      </c>
      <c r="H36" s="123">
        <v>2148</v>
      </c>
      <c r="I36" s="123">
        <f>'Soybeans 2023_2024'!G39</f>
        <v>2674923</v>
      </c>
    </row>
    <row r="37" spans="2:9" ht="15" customHeight="1" x14ac:dyDescent="0.3">
      <c r="B37" s="28">
        <v>34</v>
      </c>
      <c r="C37" s="121">
        <f>'Soybeans 2023_2024'!C40</f>
        <v>45219</v>
      </c>
      <c r="D37" s="109">
        <v>641</v>
      </c>
      <c r="E37" s="104">
        <v>387</v>
      </c>
      <c r="F37" s="104">
        <f>'Soybeans 2020_2021'!F40</f>
        <v>301</v>
      </c>
      <c r="G37" s="123">
        <f>'Soybeans 2021_2022'!F40</f>
        <v>760</v>
      </c>
      <c r="H37" s="123">
        <v>1536</v>
      </c>
      <c r="I37" s="123">
        <f>'Soybeans 2023_2024'!G40</f>
        <v>2680539</v>
      </c>
    </row>
    <row r="38" spans="2:9" ht="15" customHeight="1" x14ac:dyDescent="0.3">
      <c r="B38" s="28">
        <f>'Soybeans 2019-2020'!B41</f>
        <v>35</v>
      </c>
      <c r="C38" s="121">
        <f>'Soybeans 2023_2024'!C41</f>
        <v>45226</v>
      </c>
      <c r="D38" s="109">
        <v>3490</v>
      </c>
      <c r="E38" s="104">
        <v>2057</v>
      </c>
      <c r="F38" s="104">
        <f>'Soybeans 2020_2021'!F41</f>
        <v>447</v>
      </c>
      <c r="G38" s="123">
        <f>'Soybeans 2021_2022'!F41</f>
        <v>3183</v>
      </c>
      <c r="H38" s="123">
        <v>4939</v>
      </c>
      <c r="I38" s="123">
        <f>'Soybeans 2023_2024'!G41</f>
        <v>2684381</v>
      </c>
    </row>
    <row r="39" spans="2:9" ht="15" customHeight="1" x14ac:dyDescent="0.3">
      <c r="B39" s="28">
        <f>'Soybeans 2019-2020'!B42</f>
        <v>36</v>
      </c>
      <c r="C39" s="121">
        <f>'Soybeans 2023_2024'!C42</f>
        <v>45233</v>
      </c>
      <c r="D39" s="109">
        <v>121</v>
      </c>
      <c r="E39" s="104">
        <v>114</v>
      </c>
      <c r="F39" s="104">
        <f>'Soybeans 2020_2021'!F42</f>
        <v>290</v>
      </c>
      <c r="G39" s="123">
        <f>'Soybeans 2021_2022'!F42</f>
        <v>221</v>
      </c>
      <c r="H39" s="123">
        <v>2601</v>
      </c>
      <c r="I39" s="123">
        <f>'Soybeans 2023_2024'!G42</f>
        <v>2686831</v>
      </c>
    </row>
    <row r="40" spans="2:9" ht="15" customHeight="1" x14ac:dyDescent="0.3">
      <c r="B40" s="28">
        <f>'Soybeans 2019-2020'!B43</f>
        <v>37</v>
      </c>
      <c r="C40" s="121">
        <f>'Soybeans 2023_2024'!C43</f>
        <v>45240</v>
      </c>
      <c r="D40" s="109">
        <v>527</v>
      </c>
      <c r="E40" s="104">
        <v>313</v>
      </c>
      <c r="F40" s="104">
        <f>'Soybeans 2020_2021'!F43</f>
        <v>321</v>
      </c>
      <c r="G40" s="123">
        <f>'Soybeans 2021_2022'!F43</f>
        <v>248</v>
      </c>
      <c r="H40" s="123">
        <v>1670</v>
      </c>
      <c r="I40" s="123"/>
    </row>
    <row r="41" spans="2:9" ht="15" customHeight="1" x14ac:dyDescent="0.3">
      <c r="B41" s="28">
        <f>'Soybeans 2019-2020'!B44</f>
        <v>38</v>
      </c>
      <c r="C41" s="121">
        <f>'Soybeans 2023_2024'!C44</f>
        <v>45247</v>
      </c>
      <c r="D41" s="109">
        <v>453</v>
      </c>
      <c r="E41" s="104">
        <v>458</v>
      </c>
      <c r="F41" s="104">
        <f>'Soybeans 2020_2021'!F44</f>
        <v>190</v>
      </c>
      <c r="G41" s="123">
        <f>'Soybeans 2021_2022'!F44</f>
        <v>627</v>
      </c>
      <c r="H41" s="123">
        <v>1531</v>
      </c>
      <c r="I41" s="123"/>
    </row>
    <row r="42" spans="2:9" ht="15" customHeight="1" x14ac:dyDescent="0.3">
      <c r="B42" s="28">
        <f>'Soybeans 2019-2020'!B45</f>
        <v>39</v>
      </c>
      <c r="C42" s="121">
        <f>'Soybeans 2023_2024'!C45</f>
        <v>45254</v>
      </c>
      <c r="D42" s="109">
        <v>540</v>
      </c>
      <c r="E42" s="104">
        <v>263</v>
      </c>
      <c r="F42" s="104">
        <f>'Soybeans 2020_2021'!F45</f>
        <v>1407</v>
      </c>
      <c r="G42" s="123">
        <f>'Soybeans 2021_2022'!F45</f>
        <v>5013</v>
      </c>
      <c r="H42" s="123">
        <v>1512</v>
      </c>
      <c r="I42" s="123"/>
    </row>
    <row r="43" spans="2:9" ht="15" customHeight="1" x14ac:dyDescent="0.3">
      <c r="B43" s="28">
        <f>'Soybeans 2019-2020'!B46</f>
        <v>40</v>
      </c>
      <c r="C43" s="121">
        <f>'Soybeans 2023_2024'!C46</f>
        <v>45261</v>
      </c>
      <c r="D43" s="109">
        <v>2850</v>
      </c>
      <c r="E43" s="104">
        <v>756</v>
      </c>
      <c r="F43" s="104">
        <f>'Soybeans 2020_2021'!F46</f>
        <v>490</v>
      </c>
      <c r="G43" s="123">
        <f>'Soybeans 2021_2022'!F46</f>
        <v>199</v>
      </c>
      <c r="H43" s="123">
        <v>963</v>
      </c>
      <c r="I43" s="123"/>
    </row>
    <row r="44" spans="2:9" ht="15" customHeight="1" x14ac:dyDescent="0.3">
      <c r="B44" s="28">
        <f>'Soybeans 2019-2020'!B47</f>
        <v>41</v>
      </c>
      <c r="C44" s="121">
        <f>'Soybeans 2023_2024'!C47</f>
        <v>45268</v>
      </c>
      <c r="D44" s="109">
        <v>593</v>
      </c>
      <c r="E44" s="104">
        <v>201</v>
      </c>
      <c r="F44" s="104">
        <f>'Soybeans 2020_2021'!F47</f>
        <v>522</v>
      </c>
      <c r="G44" s="123">
        <f>'Soybeans 2021_2022'!F47</f>
        <v>989</v>
      </c>
      <c r="H44" s="123">
        <v>1775</v>
      </c>
      <c r="I44" s="123"/>
    </row>
    <row r="45" spans="2:9" ht="15" customHeight="1" x14ac:dyDescent="0.3">
      <c r="B45" s="28">
        <f>'Soybeans 2019-2020'!B48</f>
        <v>42</v>
      </c>
      <c r="C45" s="121">
        <f>'Soybeans 2023_2024'!C48</f>
        <v>45275</v>
      </c>
      <c r="D45" s="109">
        <v>819</v>
      </c>
      <c r="E45" s="104">
        <v>255</v>
      </c>
      <c r="F45" s="104">
        <f>'Soybeans 2020_2021'!F48</f>
        <v>923</v>
      </c>
      <c r="G45" s="123">
        <f>'Soybeans 2021_2022'!F48</f>
        <v>1126</v>
      </c>
      <c r="H45" s="123">
        <v>2862</v>
      </c>
      <c r="I45" s="123"/>
    </row>
    <row r="46" spans="2:9" ht="15" customHeight="1" x14ac:dyDescent="0.3">
      <c r="B46" s="28">
        <f>'Soybeans 2019-2020'!B49</f>
        <v>43</v>
      </c>
      <c r="C46" s="121">
        <f>'Soybeans 2023_2024'!C49</f>
        <v>45282</v>
      </c>
      <c r="D46" s="109">
        <v>1278</v>
      </c>
      <c r="E46" s="104">
        <v>244</v>
      </c>
      <c r="F46" s="104">
        <f>'Soybeans 2020_2021'!F49</f>
        <v>253</v>
      </c>
      <c r="G46" s="123">
        <f>'Soybeans 2021_2022'!F49</f>
        <v>1373</v>
      </c>
      <c r="H46" s="123">
        <v>2742</v>
      </c>
      <c r="I46" s="123"/>
    </row>
    <row r="47" spans="2:9" ht="15" customHeight="1" x14ac:dyDescent="0.3">
      <c r="B47" s="110">
        <f>'Soybeans 2019-2020'!B50</f>
        <v>44</v>
      </c>
      <c r="C47" s="121">
        <f>'Soybeans 2023_2024'!C50</f>
        <v>45289</v>
      </c>
      <c r="D47" s="109">
        <v>-115</v>
      </c>
      <c r="E47" s="104">
        <v>909</v>
      </c>
      <c r="F47" s="104">
        <f>'Soybeans 2020_2021'!F50</f>
        <v>49</v>
      </c>
      <c r="G47" s="123">
        <f>'Soybeans 2021_2022'!F50</f>
        <v>4878</v>
      </c>
      <c r="H47" s="123">
        <v>1165</v>
      </c>
      <c r="I47" s="123"/>
    </row>
    <row r="48" spans="2:9" ht="15" customHeight="1" x14ac:dyDescent="0.3">
      <c r="B48" s="28">
        <f>'Soybeans 2019-2020'!B51</f>
        <v>45</v>
      </c>
      <c r="C48" s="121">
        <f>'Soybeans 2023_2024'!C51</f>
        <v>45296</v>
      </c>
      <c r="D48" s="109">
        <v>258</v>
      </c>
      <c r="E48" s="104">
        <v>32</v>
      </c>
      <c r="F48" s="104">
        <f>'Soybeans 2020_2021'!F51</f>
        <v>1302</v>
      </c>
      <c r="G48" s="123">
        <f>'Soybeans 2021_2022'!F51</f>
        <v>1034</v>
      </c>
      <c r="H48" s="123">
        <v>1512</v>
      </c>
      <c r="I48" s="123"/>
    </row>
    <row r="49" spans="2:10" ht="15" customHeight="1" x14ac:dyDescent="0.3">
      <c r="B49" s="28">
        <f>'Soybeans 2019-2020'!B52</f>
        <v>46</v>
      </c>
      <c r="C49" s="121">
        <f>'Soybeans 2023_2024'!C52</f>
        <v>45303</v>
      </c>
      <c r="D49" s="109">
        <v>982</v>
      </c>
      <c r="E49" s="104">
        <v>718</v>
      </c>
      <c r="F49" s="104">
        <f>'Soybeans 2020_2021'!F52</f>
        <v>1667</v>
      </c>
      <c r="G49" s="123">
        <f>'Soybeans 2021_2022'!F52</f>
        <v>2103</v>
      </c>
      <c r="H49" s="123">
        <v>3424</v>
      </c>
      <c r="I49" s="123"/>
    </row>
    <row r="50" spans="2:10" ht="15" customHeight="1" x14ac:dyDescent="0.3">
      <c r="B50" s="28">
        <f>'Soybeans 2019-2020'!B53</f>
        <v>47</v>
      </c>
      <c r="C50" s="121">
        <f>'Soybeans 2023_2024'!C53</f>
        <v>45310</v>
      </c>
      <c r="D50" s="109">
        <v>1508</v>
      </c>
      <c r="E50" s="104">
        <v>1256</v>
      </c>
      <c r="F50" s="104">
        <f>'Soybeans 2020_2021'!F53</f>
        <v>1407</v>
      </c>
      <c r="G50" s="123">
        <f>'Soybeans 2021_2022'!F53</f>
        <v>1356</v>
      </c>
      <c r="H50" s="123">
        <v>3738</v>
      </c>
      <c r="I50" s="123"/>
    </row>
    <row r="51" spans="2:10" ht="15" customHeight="1" x14ac:dyDescent="0.3">
      <c r="B51" s="28">
        <f>'Soybeans 2019-2020'!B54</f>
        <v>48</v>
      </c>
      <c r="C51" s="121">
        <f>'Soybeans 2023_2024'!C54</f>
        <v>45317</v>
      </c>
      <c r="D51" s="109">
        <v>3587</v>
      </c>
      <c r="E51" s="104">
        <v>1078</v>
      </c>
      <c r="F51" s="104">
        <f>'Soybeans 2020_2021'!F54</f>
        <v>2149</v>
      </c>
      <c r="G51" s="123">
        <f>'Soybeans 2021_2022'!F54</f>
        <v>4566</v>
      </c>
      <c r="H51" s="123">
        <v>5525</v>
      </c>
      <c r="I51" s="123"/>
    </row>
    <row r="52" spans="2:10" ht="15" customHeight="1" x14ac:dyDescent="0.3">
      <c r="B52" s="28">
        <f>'Soybeans 2019-2020'!B55</f>
        <v>49</v>
      </c>
      <c r="C52" s="121">
        <f>'Soybeans 2023_2024'!C55</f>
        <v>45324</v>
      </c>
      <c r="D52" s="109">
        <v>514</v>
      </c>
      <c r="E52" s="104">
        <v>2938</v>
      </c>
      <c r="F52" s="104">
        <f>'Soybeans 2020_2021'!F55</f>
        <v>703</v>
      </c>
      <c r="G52" s="123">
        <f>'Soybeans 2021_2022'!F55</f>
        <v>721</v>
      </c>
      <c r="H52" s="123">
        <v>2635</v>
      </c>
      <c r="I52" s="123"/>
    </row>
    <row r="53" spans="2:10" ht="15" customHeight="1" x14ac:dyDescent="0.3">
      <c r="B53" s="28">
        <f>'Soybeans 2019-2020'!B56</f>
        <v>50</v>
      </c>
      <c r="C53" s="121">
        <f>'Soybeans 2023_2024'!C56</f>
        <v>45331</v>
      </c>
      <c r="D53" s="109">
        <v>997</v>
      </c>
      <c r="E53" s="104">
        <v>865</v>
      </c>
      <c r="F53" s="104">
        <f>'Soybeans 2020_2021'!F56</f>
        <v>904</v>
      </c>
      <c r="G53" s="123">
        <f>'Soybeans 2021_2022'!F56</f>
        <v>2739</v>
      </c>
      <c r="H53" s="123">
        <v>1615</v>
      </c>
      <c r="I53" s="123"/>
    </row>
    <row r="54" spans="2:10" ht="15" customHeight="1" x14ac:dyDescent="0.3">
      <c r="B54" s="28">
        <f>'Soybeans 2019-2020'!B57</f>
        <v>51</v>
      </c>
      <c r="C54" s="121">
        <f>'Soybeans 2023_2024'!C57</f>
        <v>45338</v>
      </c>
      <c r="D54" s="109">
        <v>1208</v>
      </c>
      <c r="E54" s="104">
        <v>722</v>
      </c>
      <c r="F54" s="104">
        <f>'Soybeans 2020_2021'!F57</f>
        <v>429</v>
      </c>
      <c r="G54" s="123">
        <f>'Soybeans 2021_2022'!F57</f>
        <v>1466</v>
      </c>
      <c r="H54" s="123">
        <v>1442</v>
      </c>
      <c r="I54" s="123"/>
    </row>
    <row r="55" spans="2:10" ht="15" customHeight="1" x14ac:dyDescent="0.3">
      <c r="B55" s="28">
        <f>'Soybeans 2019-2020'!B58</f>
        <v>52</v>
      </c>
      <c r="C55" s="121">
        <f>'Soybeans 2023_2024'!C58</f>
        <v>45345</v>
      </c>
      <c r="D55" s="109">
        <v>2975</v>
      </c>
      <c r="E55" s="104">
        <v>800</v>
      </c>
      <c r="F55" s="104"/>
      <c r="G55" s="123">
        <f>'Soybeans 2021_2022'!F58</f>
        <v>1575</v>
      </c>
      <c r="H55" s="123">
        <v>4014</v>
      </c>
      <c r="I55" s="123"/>
    </row>
    <row r="56" spans="2:10" ht="15" customHeight="1" x14ac:dyDescent="0.3">
      <c r="B56" s="28">
        <v>53</v>
      </c>
      <c r="C56" s="64"/>
      <c r="D56" s="112"/>
      <c r="E56" s="113">
        <v>1876</v>
      </c>
      <c r="F56" s="113"/>
      <c r="G56" s="113"/>
      <c r="H56" s="113"/>
      <c r="I56" s="113"/>
    </row>
    <row r="57" spans="2:10" ht="14.4" x14ac:dyDescent="0.3">
      <c r="B57" s="66" t="s">
        <v>19</v>
      </c>
      <c r="C57" s="114"/>
      <c r="D57" s="68">
        <v>1540000</v>
      </c>
      <c r="E57" s="80">
        <v>1170345</v>
      </c>
      <c r="F57" s="80">
        <v>1245500</v>
      </c>
      <c r="G57" s="80">
        <v>1897000</v>
      </c>
      <c r="H57" s="80">
        <v>2230000</v>
      </c>
      <c r="I57" s="80">
        <v>2172100</v>
      </c>
      <c r="J57" s="128"/>
    </row>
    <row r="58" spans="2:10" ht="14.25" customHeight="1" x14ac:dyDescent="0.3">
      <c r="B58" s="76" t="s">
        <v>26</v>
      </c>
      <c r="C58" s="67"/>
      <c r="D58" s="99">
        <v>38000</v>
      </c>
      <c r="E58" s="84">
        <v>35000</v>
      </c>
      <c r="F58" s="84">
        <v>30000</v>
      </c>
      <c r="G58" s="84">
        <v>35000</v>
      </c>
      <c r="H58" s="84">
        <v>42000</v>
      </c>
      <c r="I58" s="84"/>
    </row>
    <row r="59" spans="2:10" ht="14.25" customHeight="1" x14ac:dyDescent="0.3">
      <c r="B59" s="77" t="s">
        <v>25</v>
      </c>
      <c r="C59" s="69"/>
      <c r="D59" s="100">
        <f>D57-D58</f>
        <v>1502000</v>
      </c>
      <c r="E59" s="105">
        <f>E57-E58</f>
        <v>1135345</v>
      </c>
      <c r="F59" s="105">
        <f>F57-F58</f>
        <v>1215500</v>
      </c>
      <c r="G59" s="105">
        <v>1858450</v>
      </c>
      <c r="H59" s="105">
        <f>H57-H58</f>
        <v>2188000</v>
      </c>
      <c r="I59" s="105"/>
    </row>
    <row r="60" spans="2:10" ht="12.6" thickBot="1" x14ac:dyDescent="0.3">
      <c r="B60" s="45"/>
      <c r="C60" s="46"/>
      <c r="D60" s="101"/>
      <c r="E60" s="106"/>
      <c r="F60" s="106"/>
      <c r="G60" s="106"/>
      <c r="H60" s="106"/>
      <c r="I60" s="106"/>
    </row>
    <row r="61" spans="2:10" ht="18" thickBot="1" x14ac:dyDescent="0.4">
      <c r="B61" s="65" t="s">
        <v>24</v>
      </c>
      <c r="C61" s="86"/>
      <c r="D61" s="63" t="s">
        <v>34</v>
      </c>
      <c r="E61" s="83" t="s">
        <v>50</v>
      </c>
      <c r="F61" s="125" t="s">
        <v>49</v>
      </c>
      <c r="G61" s="125" t="s">
        <v>51</v>
      </c>
      <c r="H61" s="125" t="s">
        <v>56</v>
      </c>
      <c r="I61" s="125" t="s">
        <v>54</v>
      </c>
    </row>
    <row r="62" spans="2:10" ht="15" thickBot="1" x14ac:dyDescent="0.35">
      <c r="B62" s="62" t="s">
        <v>36</v>
      </c>
      <c r="C62" s="87"/>
      <c r="D62" s="111">
        <f t="shared" ref="D62:F62" si="0">SUM(D4:D27)</f>
        <v>1460825</v>
      </c>
      <c r="E62" s="111">
        <f t="shared" si="0"/>
        <v>1105132</v>
      </c>
      <c r="F62" s="111">
        <f t="shared" si="0"/>
        <v>1192410</v>
      </c>
      <c r="G62" s="111">
        <f>SUM(G4:G56)</f>
        <v>1864869</v>
      </c>
      <c r="H62" s="111">
        <f>SUM(H4:H56)</f>
        <v>2186711</v>
      </c>
      <c r="I62" s="111">
        <f>SUM(I4:I56)</f>
        <v>71319170</v>
      </c>
    </row>
    <row r="63" spans="2:10" ht="15" thickTop="1" x14ac:dyDescent="0.3">
      <c r="B63" s="91"/>
      <c r="C63" s="90"/>
      <c r="D63" s="102"/>
      <c r="E63" s="107"/>
      <c r="F63" s="107"/>
      <c r="G63" s="107"/>
      <c r="H63" s="107"/>
      <c r="I63" s="107"/>
    </row>
    <row r="64" spans="2:10" ht="15" thickBot="1" x14ac:dyDescent="0.35">
      <c r="B64" s="66" t="s">
        <v>37</v>
      </c>
      <c r="C64" s="85"/>
      <c r="D64" s="81">
        <f t="shared" ref="D64:I64" si="1">D62/D59</f>
        <v>0.97258655126498006</v>
      </c>
      <c r="E64" s="81">
        <f t="shared" si="1"/>
        <v>0.97338870563573188</v>
      </c>
      <c r="F64" s="81">
        <f t="shared" si="1"/>
        <v>0.98100370218017274</v>
      </c>
      <c r="G64" s="81">
        <f t="shared" si="1"/>
        <v>1.0034539535634535</v>
      </c>
      <c r="H64" s="81">
        <f t="shared" si="1"/>
        <v>0.99941087751371116</v>
      </c>
      <c r="I64" s="81" t="e">
        <f t="shared" si="1"/>
        <v>#DIV/0!</v>
      </c>
    </row>
    <row r="65" spans="2:9" ht="15" customHeight="1" x14ac:dyDescent="0.3">
      <c r="B65" s="78" t="s">
        <v>20</v>
      </c>
      <c r="C65" s="79"/>
      <c r="D65" s="79"/>
      <c r="E65" s="103"/>
      <c r="F65" s="103"/>
      <c r="G65" s="103"/>
      <c r="H65" s="103"/>
      <c r="I65" s="103"/>
    </row>
    <row r="66" spans="2:9" ht="15" customHeight="1" x14ac:dyDescent="0.3">
      <c r="B66" s="143" t="s">
        <v>21</v>
      </c>
      <c r="C66" s="144"/>
      <c r="E66" s="98"/>
      <c r="F66" s="98"/>
      <c r="G66" s="98"/>
      <c r="H66" s="98"/>
      <c r="I66" s="98"/>
    </row>
    <row r="67" spans="2:9" ht="15.75" customHeight="1" thickBot="1" x14ac:dyDescent="0.35">
      <c r="B67" s="145" t="s">
        <v>22</v>
      </c>
      <c r="C67" s="146"/>
      <c r="D67" s="50"/>
      <c r="E67" s="108"/>
      <c r="F67" s="108"/>
      <c r="G67" s="108"/>
      <c r="H67" s="108"/>
      <c r="I67" s="108"/>
    </row>
    <row r="68" spans="2:9" hidden="1" x14ac:dyDescent="0.2"/>
    <row r="69" spans="2:9" hidden="1" x14ac:dyDescent="0.2">
      <c r="B69" s="2" t="s">
        <v>31</v>
      </c>
    </row>
    <row r="70" spans="2:9" hidden="1" x14ac:dyDescent="0.2"/>
    <row r="71" spans="2:9" hidden="1" x14ac:dyDescent="0.2"/>
    <row r="72" spans="2:9" hidden="1" x14ac:dyDescent="0.2"/>
    <row r="75" spans="2:9" x14ac:dyDescent="0.2">
      <c r="D75" s="126"/>
      <c r="E75" s="126"/>
      <c r="F75" s="126"/>
      <c r="G75" s="127"/>
      <c r="H75" s="127"/>
      <c r="I75" s="127"/>
    </row>
    <row r="76" spans="2:9" x14ac:dyDescent="0.2">
      <c r="E76" s="118"/>
      <c r="F76" s="5"/>
      <c r="G76" s="5"/>
      <c r="H76" s="5"/>
      <c r="I76" s="5"/>
    </row>
    <row r="77" spans="2:9" x14ac:dyDescent="0.2">
      <c r="D77" s="117"/>
      <c r="E77" s="117"/>
      <c r="F77" s="117"/>
      <c r="G77" s="5"/>
      <c r="H77" s="5"/>
      <c r="I77" s="5"/>
    </row>
    <row r="79" spans="2:9" x14ac:dyDescent="0.2">
      <c r="F79" s="118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7" ma:contentTypeDescription="Create a new document." ma:contentTypeScope="" ma:versionID="81cfcae1fdd5b21ed06f6692e87d4655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e04df46bd86ba0bf825d81f23fa6b37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DB155E2-2683-4ECA-8BE5-AE5AE8797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2023-11-14T08:58:32Z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